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gama20005-my.sharepoint.com/personal/jhennig_gama_aero/Documents/Documents/Statistics Presentations/GAMA Data Book/2025/"/>
    </mc:Choice>
  </mc:AlternateContent>
  <xr:revisionPtr revIDLastSave="485" documentId="11_F25DC773A252ABDACC104824791A57F65BDE58EF" xr6:coauthVersionLast="47" xr6:coauthVersionMax="47" xr10:uidLastSave="{0434A020-F503-4400-99A7-22B249B8FF36}"/>
  <bookViews>
    <workbookView xWindow="4875" yWindow="0" windowWidth="22470" windowHeight="15585" xr2:uid="{00000000-000D-0000-FFFF-FFFF00000000}"/>
  </bookViews>
  <sheets>
    <sheet name="1.0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3" i="1" l="1"/>
  <c r="K43" i="1"/>
  <c r="I43" i="1"/>
  <c r="G43" i="1"/>
  <c r="E43" i="1"/>
  <c r="V43" i="1"/>
  <c r="R36" i="1"/>
  <c r="K36" i="1"/>
  <c r="L36" i="1" s="1"/>
  <c r="U36" i="1" s="1"/>
  <c r="E36" i="1"/>
  <c r="B43" i="1"/>
  <c r="R35" i="1" l="1"/>
  <c r="K35" i="1"/>
  <c r="E35" i="1"/>
  <c r="L35" i="1" l="1"/>
  <c r="U35" i="1" s="1"/>
  <c r="V34" i="1"/>
  <c r="R34" i="1"/>
  <c r="K34" i="1"/>
  <c r="E34" i="1"/>
  <c r="V33" i="1"/>
  <c r="R33" i="1"/>
  <c r="E33" i="1"/>
  <c r="K33" i="1"/>
  <c r="V32" i="1"/>
  <c r="V31" i="1"/>
  <c r="V30" i="1"/>
  <c r="V29" i="1"/>
  <c r="V28" i="1"/>
  <c r="V27" i="1"/>
  <c r="V26" i="1"/>
  <c r="V25" i="1"/>
  <c r="V24" i="1"/>
  <c r="V23" i="1"/>
  <c r="Q32" i="1"/>
  <c r="Q31" i="1"/>
  <c r="Q30" i="1"/>
  <c r="Q29" i="1"/>
  <c r="Q28" i="1"/>
  <c r="Q27" i="1"/>
  <c r="Q26" i="1"/>
  <c r="Q25" i="1"/>
  <c r="Q24" i="1"/>
  <c r="Q23" i="1"/>
  <c r="L34" i="1" l="1"/>
  <c r="U34" i="1" s="1"/>
  <c r="L33" i="1"/>
  <c r="U33" i="1" s="1"/>
  <c r="K32" i="1"/>
  <c r="E32" i="1"/>
  <c r="R32" i="1"/>
  <c r="L32" i="1" l="1"/>
  <c r="U32" i="1"/>
  <c r="R24" i="1"/>
  <c r="R25" i="1"/>
  <c r="R26" i="1"/>
  <c r="R27" i="1"/>
  <c r="R28" i="1"/>
  <c r="R29" i="1"/>
  <c r="R30" i="1"/>
  <c r="R31" i="1"/>
  <c r="R23" i="1"/>
  <c r="K31" i="1"/>
  <c r="E31" i="1"/>
  <c r="K30" i="1"/>
  <c r="E30" i="1"/>
  <c r="K29" i="1"/>
  <c r="E29" i="1"/>
  <c r="K28" i="1"/>
  <c r="E28" i="1"/>
  <c r="I27" i="1"/>
  <c r="K27" i="1" s="1"/>
  <c r="E27" i="1"/>
  <c r="K26" i="1"/>
  <c r="E26" i="1"/>
  <c r="K25" i="1"/>
  <c r="E25" i="1"/>
  <c r="K24" i="1"/>
  <c r="E24" i="1"/>
  <c r="K23" i="1"/>
  <c r="L23" i="1" s="1"/>
  <c r="K22" i="1"/>
  <c r="L22" i="1" s="1"/>
  <c r="I21" i="1"/>
  <c r="K21" i="1" s="1"/>
  <c r="L21" i="1" s="1"/>
  <c r="I20" i="1"/>
  <c r="K20" i="1" s="1"/>
  <c r="I19" i="1"/>
  <c r="K19" i="1" s="1"/>
  <c r="L19" i="1" s="1"/>
  <c r="I18" i="1"/>
  <c r="K18" i="1" s="1"/>
  <c r="L18" i="1" s="1"/>
  <c r="I17" i="1"/>
  <c r="K16" i="1"/>
  <c r="L16" i="1" s="1"/>
  <c r="K15" i="1"/>
  <c r="L15" i="1" s="1"/>
  <c r="L20" i="1" l="1"/>
  <c r="L25" i="1"/>
  <c r="U25" i="1" s="1"/>
  <c r="U23" i="1"/>
  <c r="K17" i="1"/>
  <c r="L17" i="1" s="1"/>
  <c r="L29" i="1"/>
  <c r="U29" i="1" s="1"/>
  <c r="L26" i="1"/>
  <c r="U26" i="1" s="1"/>
  <c r="L28" i="1"/>
  <c r="U28" i="1" s="1"/>
  <c r="L27" i="1"/>
  <c r="U27" i="1" s="1"/>
  <c r="L31" i="1"/>
  <c r="U31" i="1" s="1"/>
  <c r="L30" i="1"/>
  <c r="U30" i="1" s="1"/>
  <c r="L24" i="1"/>
  <c r="U24" i="1" s="1"/>
  <c r="U42" i="1" l="1"/>
</calcChain>
</file>

<file path=xl/sharedStrings.xml><?xml version="1.0" encoding="utf-8"?>
<sst xmlns="http://schemas.openxmlformats.org/spreadsheetml/2006/main" count="217" uniqueCount="32">
  <si>
    <t>Year</t>
  </si>
  <si>
    <t>Piston Airplanes</t>
  </si>
  <si>
    <t>Turboprop</t>
  </si>
  <si>
    <t>Business Jet</t>
  </si>
  <si>
    <t>Total Turbine Units</t>
  </si>
  <si>
    <t>Grand Total Units</t>
  </si>
  <si>
    <t>Single-Engine</t>
  </si>
  <si>
    <t>Multi-Engine</t>
  </si>
  <si>
    <t>Total Units</t>
  </si>
  <si>
    <t>Billings</t>
  </si>
  <si>
    <t>Units</t>
  </si>
  <si>
    <t xml:space="preserve">2016-2018 billing data has been updated for piston airplanes, turboprops, and business jets. </t>
  </si>
  <si>
    <t>Source: GAMA</t>
  </si>
  <si>
    <t>Airplanes</t>
  </si>
  <si>
    <t>-</t>
  </si>
  <si>
    <t>Helicopters</t>
  </si>
  <si>
    <t>Piston</t>
  </si>
  <si>
    <t>Turbine</t>
  </si>
  <si>
    <t>Grand Total Civil Billings</t>
  </si>
  <si>
    <t>Grand Total Civil Units</t>
  </si>
  <si>
    <t>S-LSA</t>
  </si>
  <si>
    <t>Starting in 2011, the data includes the addition of agricultural airplanes and also new piston airplane manufacturers. The propeller airplane data cannot be directly compared to 2010 and earlier entries. Refer to Table 1.3b and 1.3c for make and model detail.</t>
  </si>
  <si>
    <t>Military Unit Shipments</t>
  </si>
  <si>
    <t>Total Civil Aircraft</t>
  </si>
  <si>
    <t>Military units are identified in the quarterly report and includes those helicopters not counted as part of civil helicopter deliveries.</t>
  </si>
  <si>
    <t>Comprehensive helicopter data was not collected by GAMA prior to 2011.</t>
  </si>
  <si>
    <t>Grand Total Billings in $M</t>
  </si>
  <si>
    <t>1.1 General Aviation Airplane Shipments (1994-2025) and Helicopter Shipments (2012-2025) by Type and Billings Worldwide</t>
  </si>
  <si>
    <t>Updated July 1, 2026</t>
  </si>
  <si>
    <t>Units 10 Years (2016-2025):</t>
  </si>
  <si>
    <t>Billings 10 Years (2016-2025):</t>
  </si>
  <si>
    <t>U.S. S-LSA introduced in 2005 by regulation. S-LSA shipment data was not collected prior to 2009. MOSAIC / Part 22 not addressed in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</si>
</sst>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_);_(&quot;$&quot;* \(#,##0.0\);_(&quot;$&quot;* &quot;-&quot;??_);_(@_)"/>
    <numFmt numFmtId="165" formatCode="_(* #,##0_);_(* \(#,##0\);_(*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0">
    <xf numFmtId="0" fontId="0" fillId="0" borderId="0" xfId="0"/>
    <xf numFmtId="0" fontId="0" fillId="0" borderId="4" xfId="0" applyBorder="1"/>
    <xf numFmtId="0" fontId="0" fillId="0" borderId="4" xfId="0" quotePrefix="1" applyBorder="1" applyAlignment="1">
      <alignment horizontal="center"/>
    </xf>
    <xf numFmtId="164" fontId="0" fillId="0" borderId="4" xfId="2" applyNumberFormat="1" applyFont="1" applyBorder="1"/>
    <xf numFmtId="0" fontId="0" fillId="0" borderId="3" xfId="0" applyBorder="1"/>
    <xf numFmtId="0" fontId="0" fillId="0" borderId="1"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165" fontId="0" fillId="0" borderId="4" xfId="1" applyNumberFormat="1" applyFont="1" applyBorder="1"/>
    <xf numFmtId="165" fontId="0" fillId="0" borderId="3" xfId="1" applyNumberFormat="1" applyFont="1" applyFill="1" applyBorder="1"/>
    <xf numFmtId="164" fontId="0" fillId="0" borderId="3" xfId="2" applyNumberFormat="1" applyFont="1" applyFill="1" applyBorder="1"/>
    <xf numFmtId="164" fontId="0" fillId="0" borderId="4" xfId="2" applyNumberFormat="1" applyFont="1" applyFill="1" applyBorder="1"/>
    <xf numFmtId="165" fontId="0" fillId="0" borderId="4" xfId="1" applyNumberFormat="1" applyFont="1" applyFill="1" applyBorder="1"/>
    <xf numFmtId="0" fontId="0" fillId="0" borderId="2" xfId="0" applyBorder="1" applyAlignment="1">
      <alignment horizontal="center"/>
    </xf>
    <xf numFmtId="0" fontId="0" fillId="0" borderId="0" xfId="0" applyAlignment="1">
      <alignment horizontal="right"/>
    </xf>
    <xf numFmtId="165" fontId="0" fillId="0" borderId="0" xfId="0" applyNumberFormat="1"/>
    <xf numFmtId="0" fontId="0" fillId="0" borderId="3"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5" xfId="0" applyBorder="1" applyAlignment="1">
      <alignment horizontal="center" wrapText="1"/>
    </xf>
    <xf numFmtId="0" fontId="0" fillId="0" borderId="3" xfId="0" applyBorder="1" applyAlignment="1">
      <alignment horizontal="center" wrapText="1"/>
    </xf>
    <xf numFmtId="0" fontId="0" fillId="0" borderId="9" xfId="0" applyBorder="1"/>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1" xfId="0" applyBorder="1"/>
    <xf numFmtId="164" fontId="0" fillId="0" borderId="0" xfId="0" applyNumberFormat="1"/>
    <xf numFmtId="165" fontId="0" fillId="0" borderId="3" xfId="1"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0%20AOPA%20Airman%20Statis%20and%20Old%20FAA%20Publications/2020%20-%201%20-%20General%20Aviation%20Aircraft%20Shipments%20and%20Billings.xlsx" TargetMode="External"/><Relationship Id="rId2" Type="http://schemas.microsoft.com/office/2019/04/relationships/externalLinkLongPath" Target="/personal/jhennig_gama_aero/Documents/Documents/Statistics%20Presentations/GAMA%20Data%20Book/2020%20AOPA%20Airman%20Statis%20and%20Old%20FAA%20Publications/2020%20-%201%20-%20General%20Aviation%20Aircraft%20Shipments%20and%20Billings.xlsx?6D0F71BD" TargetMode="External"/><Relationship Id="rId1" Type="http://schemas.openxmlformats.org/officeDocument/2006/relationships/externalLinkPath" Target="file:///\\6D0F71BD\2020%20-%201%20-%20General%20Aviation%20Aircraft%20Shipments%20and%20Bill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1.1x"/>
      <sheetName val="FIGURE 1.1x"/>
      <sheetName val="1.2x"/>
      <sheetName val="1.3a"/>
      <sheetName val="1.3b"/>
      <sheetName val="1.3c"/>
      <sheetName val="1.3d"/>
      <sheetName val="1.4x"/>
      <sheetName val="1.5x"/>
      <sheetName val="1.6"/>
      <sheetName val="1.7"/>
      <sheetName val="OLD 1.2 No Longer Published"/>
    </sheetNames>
    <sheetDataSet>
      <sheetData sheetId="0"/>
      <sheetData sheetId="1"/>
      <sheetData sheetId="2"/>
      <sheetData sheetId="3">
        <row r="112">
          <cell r="C112">
            <v>887</v>
          </cell>
          <cell r="D112">
            <v>1137</v>
          </cell>
          <cell r="E112">
            <v>1317</v>
          </cell>
          <cell r="F112">
            <v>874</v>
          </cell>
          <cell r="G112">
            <v>767</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tabSelected="1" topLeftCell="A16" workbookViewId="0">
      <selection activeCell="E38" sqref="E38"/>
    </sheetView>
  </sheetViews>
  <sheetFormatPr defaultRowHeight="15" x14ac:dyDescent="0.25"/>
  <cols>
    <col min="2" max="2" width="9.140625" customWidth="1"/>
    <col min="3" max="5" width="14.7109375" customWidth="1"/>
    <col min="6" max="8" width="10.7109375" customWidth="1"/>
    <col min="9" max="9" width="9.5703125" bestFit="1" customWidth="1"/>
    <col min="10" max="10" width="10.7109375" customWidth="1"/>
    <col min="11" max="13" width="14.7109375" customWidth="1"/>
    <col min="14" max="14" width="9.140625" customWidth="1"/>
    <col min="15" max="15" width="10.7109375" customWidth="1"/>
    <col min="16" max="16" width="9.140625" customWidth="1"/>
    <col min="17" max="17" width="10.7109375" customWidth="1"/>
    <col min="18" max="22" width="12.7109375" customWidth="1"/>
  </cols>
  <sheetData>
    <row r="1" spans="1:22" x14ac:dyDescent="0.25">
      <c r="A1" s="23" t="s">
        <v>27</v>
      </c>
      <c r="B1" s="23"/>
      <c r="C1" s="23"/>
      <c r="D1" s="23"/>
      <c r="E1" s="23"/>
      <c r="F1" s="23"/>
      <c r="G1" s="23"/>
      <c r="H1" s="23"/>
      <c r="I1" s="23"/>
      <c r="J1" s="23"/>
      <c r="K1" s="23"/>
      <c r="L1" s="23"/>
      <c r="M1" s="23"/>
      <c r="N1" s="23"/>
      <c r="O1" s="23"/>
      <c r="P1" s="23"/>
      <c r="Q1" s="23"/>
      <c r="R1" s="23"/>
      <c r="S1" s="23"/>
      <c r="T1" s="23"/>
      <c r="U1" s="23"/>
      <c r="V1" s="23"/>
    </row>
    <row r="2" spans="1:22" ht="15" customHeight="1" x14ac:dyDescent="0.25">
      <c r="A2" s="27" t="s">
        <v>0</v>
      </c>
      <c r="B2" s="18" t="s">
        <v>13</v>
      </c>
      <c r="C2" s="18"/>
      <c r="D2" s="18"/>
      <c r="E2" s="18"/>
      <c r="F2" s="18"/>
      <c r="G2" s="18"/>
      <c r="H2" s="18"/>
      <c r="I2" s="18"/>
      <c r="J2" s="18"/>
      <c r="K2" s="18"/>
      <c r="L2" s="18"/>
      <c r="M2" s="18"/>
      <c r="N2" s="24" t="s">
        <v>15</v>
      </c>
      <c r="O2" s="25"/>
      <c r="P2" s="25"/>
      <c r="Q2" s="25"/>
      <c r="R2" s="25"/>
      <c r="S2" s="25"/>
      <c r="T2" s="26"/>
      <c r="U2" s="17" t="s">
        <v>23</v>
      </c>
      <c r="V2" s="17"/>
    </row>
    <row r="3" spans="1:22" x14ac:dyDescent="0.25">
      <c r="A3" s="27"/>
      <c r="B3" s="17" t="s">
        <v>20</v>
      </c>
      <c r="C3" s="18" t="s">
        <v>1</v>
      </c>
      <c r="D3" s="18"/>
      <c r="E3" s="18"/>
      <c r="F3" s="18"/>
      <c r="G3" s="18" t="s">
        <v>2</v>
      </c>
      <c r="H3" s="18"/>
      <c r="I3" s="18" t="s">
        <v>3</v>
      </c>
      <c r="J3" s="18"/>
      <c r="K3" s="17" t="s">
        <v>4</v>
      </c>
      <c r="L3" s="17" t="s">
        <v>5</v>
      </c>
      <c r="M3" s="17" t="s">
        <v>26</v>
      </c>
      <c r="N3" s="18" t="s">
        <v>16</v>
      </c>
      <c r="O3" s="18"/>
      <c r="P3" s="19" t="s">
        <v>17</v>
      </c>
      <c r="Q3" s="20"/>
      <c r="R3" s="17" t="s">
        <v>19</v>
      </c>
      <c r="S3" s="17" t="s">
        <v>18</v>
      </c>
      <c r="T3" s="21" t="s">
        <v>22</v>
      </c>
      <c r="U3" s="17"/>
      <c r="V3" s="17"/>
    </row>
    <row r="4" spans="1:22" x14ac:dyDescent="0.25">
      <c r="A4" s="27"/>
      <c r="B4" s="17"/>
      <c r="C4" s="5" t="s">
        <v>6</v>
      </c>
      <c r="D4" s="5" t="s">
        <v>7</v>
      </c>
      <c r="E4" s="5" t="s">
        <v>8</v>
      </c>
      <c r="F4" s="5" t="s">
        <v>9</v>
      </c>
      <c r="G4" s="5" t="s">
        <v>10</v>
      </c>
      <c r="H4" s="5" t="s">
        <v>9</v>
      </c>
      <c r="I4" s="5" t="s">
        <v>10</v>
      </c>
      <c r="J4" s="5" t="s">
        <v>9</v>
      </c>
      <c r="K4" s="17"/>
      <c r="L4" s="17"/>
      <c r="M4" s="17"/>
      <c r="N4" s="5" t="s">
        <v>10</v>
      </c>
      <c r="O4" s="5" t="s">
        <v>9</v>
      </c>
      <c r="P4" s="5" t="s">
        <v>10</v>
      </c>
      <c r="Q4" s="5" t="s">
        <v>9</v>
      </c>
      <c r="R4" s="17"/>
      <c r="S4" s="17"/>
      <c r="T4" s="22"/>
      <c r="U4" s="13" t="s">
        <v>10</v>
      </c>
      <c r="V4" s="5" t="s">
        <v>9</v>
      </c>
    </row>
    <row r="5" spans="1:22" x14ac:dyDescent="0.25">
      <c r="A5" s="1">
        <v>1994</v>
      </c>
      <c r="B5" s="2" t="s">
        <v>14</v>
      </c>
      <c r="C5" s="8">
        <v>544</v>
      </c>
      <c r="D5" s="8">
        <v>77</v>
      </c>
      <c r="E5" s="8">
        <v>621</v>
      </c>
      <c r="F5" s="3">
        <v>111</v>
      </c>
      <c r="G5" s="1">
        <v>233</v>
      </c>
      <c r="H5" s="3">
        <v>714</v>
      </c>
      <c r="I5" s="8">
        <v>278</v>
      </c>
      <c r="J5" s="3">
        <v>2924</v>
      </c>
      <c r="K5" s="8">
        <v>511</v>
      </c>
      <c r="L5" s="8">
        <v>1132</v>
      </c>
      <c r="M5" s="3">
        <v>3749</v>
      </c>
      <c r="N5" s="6" t="s">
        <v>14</v>
      </c>
      <c r="O5" s="6" t="s">
        <v>14</v>
      </c>
      <c r="P5" s="6" t="s">
        <v>14</v>
      </c>
      <c r="Q5" s="6" t="s">
        <v>14</v>
      </c>
      <c r="R5" s="6" t="s">
        <v>14</v>
      </c>
      <c r="S5" s="6" t="s">
        <v>14</v>
      </c>
      <c r="T5" s="6" t="s">
        <v>14</v>
      </c>
      <c r="U5" s="6" t="s">
        <v>14</v>
      </c>
      <c r="V5" s="6" t="s">
        <v>14</v>
      </c>
    </row>
    <row r="6" spans="1:22" x14ac:dyDescent="0.25">
      <c r="A6" s="1">
        <v>1995</v>
      </c>
      <c r="B6" s="2" t="s">
        <v>14</v>
      </c>
      <c r="C6" s="8">
        <v>605</v>
      </c>
      <c r="D6" s="8">
        <v>61</v>
      </c>
      <c r="E6" s="8">
        <v>666</v>
      </c>
      <c r="F6" s="3">
        <v>169</v>
      </c>
      <c r="G6" s="1">
        <v>285</v>
      </c>
      <c r="H6" s="3">
        <v>774</v>
      </c>
      <c r="I6" s="8">
        <v>300</v>
      </c>
      <c r="J6" s="3">
        <v>3351</v>
      </c>
      <c r="K6" s="8">
        <v>585</v>
      </c>
      <c r="L6" s="8">
        <v>1251</v>
      </c>
      <c r="M6" s="3">
        <v>4294</v>
      </c>
      <c r="N6" s="7" t="s">
        <v>14</v>
      </c>
      <c r="O6" s="7" t="s">
        <v>14</v>
      </c>
      <c r="P6" s="7" t="s">
        <v>14</v>
      </c>
      <c r="Q6" s="7" t="s">
        <v>14</v>
      </c>
      <c r="R6" s="7" t="s">
        <v>14</v>
      </c>
      <c r="S6" s="7" t="s">
        <v>14</v>
      </c>
      <c r="T6" s="7" t="s">
        <v>14</v>
      </c>
      <c r="U6" s="7" t="s">
        <v>14</v>
      </c>
      <c r="V6" s="7" t="s">
        <v>14</v>
      </c>
    </row>
    <row r="7" spans="1:22" x14ac:dyDescent="0.25">
      <c r="A7" s="1">
        <v>1996</v>
      </c>
      <c r="B7" s="2" t="s">
        <v>14</v>
      </c>
      <c r="C7" s="8">
        <v>731</v>
      </c>
      <c r="D7" s="8">
        <v>70</v>
      </c>
      <c r="E7" s="8">
        <v>801</v>
      </c>
      <c r="F7" s="3">
        <v>191</v>
      </c>
      <c r="G7" s="1">
        <v>320</v>
      </c>
      <c r="H7" s="3">
        <v>864</v>
      </c>
      <c r="I7" s="8">
        <v>316</v>
      </c>
      <c r="J7" s="3">
        <v>3881</v>
      </c>
      <c r="K7" s="8">
        <v>636</v>
      </c>
      <c r="L7" s="8">
        <v>1437</v>
      </c>
      <c r="M7" s="3">
        <v>4936</v>
      </c>
      <c r="N7" s="7" t="s">
        <v>14</v>
      </c>
      <c r="O7" s="7" t="s">
        <v>14</v>
      </c>
      <c r="P7" s="7" t="s">
        <v>14</v>
      </c>
      <c r="Q7" s="7" t="s">
        <v>14</v>
      </c>
      <c r="R7" s="7" t="s">
        <v>14</v>
      </c>
      <c r="S7" s="7" t="s">
        <v>14</v>
      </c>
      <c r="T7" s="7" t="s">
        <v>14</v>
      </c>
      <c r="U7" s="7" t="s">
        <v>14</v>
      </c>
      <c r="V7" s="7" t="s">
        <v>14</v>
      </c>
    </row>
    <row r="8" spans="1:22" x14ac:dyDescent="0.25">
      <c r="A8" s="1">
        <v>1997</v>
      </c>
      <c r="B8" s="2" t="s">
        <v>14</v>
      </c>
      <c r="C8" s="8">
        <v>1043</v>
      </c>
      <c r="D8" s="8">
        <v>80</v>
      </c>
      <c r="E8" s="8">
        <v>1123</v>
      </c>
      <c r="F8" s="3">
        <v>238</v>
      </c>
      <c r="G8" s="1">
        <v>279</v>
      </c>
      <c r="H8" s="3">
        <v>913</v>
      </c>
      <c r="I8" s="8">
        <v>438</v>
      </c>
      <c r="J8" s="3">
        <v>6019</v>
      </c>
      <c r="K8" s="8">
        <v>717</v>
      </c>
      <c r="L8" s="8">
        <v>1840</v>
      </c>
      <c r="M8" s="3">
        <v>7170</v>
      </c>
      <c r="N8" s="7" t="s">
        <v>14</v>
      </c>
      <c r="O8" s="7" t="s">
        <v>14</v>
      </c>
      <c r="P8" s="7" t="s">
        <v>14</v>
      </c>
      <c r="Q8" s="7" t="s">
        <v>14</v>
      </c>
      <c r="R8" s="7" t="s">
        <v>14</v>
      </c>
      <c r="S8" s="7" t="s">
        <v>14</v>
      </c>
      <c r="T8" s="7" t="s">
        <v>14</v>
      </c>
      <c r="U8" s="7" t="s">
        <v>14</v>
      </c>
      <c r="V8" s="7" t="s">
        <v>14</v>
      </c>
    </row>
    <row r="9" spans="1:22" x14ac:dyDescent="0.25">
      <c r="A9" s="1">
        <v>1998</v>
      </c>
      <c r="B9" s="2" t="s">
        <v>14</v>
      </c>
      <c r="C9" s="8">
        <v>1508</v>
      </c>
      <c r="D9" s="8">
        <v>98</v>
      </c>
      <c r="E9" s="8">
        <v>1606</v>
      </c>
      <c r="F9" s="3">
        <v>377</v>
      </c>
      <c r="G9" s="1">
        <v>336</v>
      </c>
      <c r="H9" s="3">
        <v>1011</v>
      </c>
      <c r="I9" s="8">
        <v>515</v>
      </c>
      <c r="J9" s="3">
        <v>7216</v>
      </c>
      <c r="K9" s="8">
        <v>851</v>
      </c>
      <c r="L9" s="8">
        <v>2457</v>
      </c>
      <c r="M9" s="3">
        <v>8604</v>
      </c>
      <c r="N9" s="7" t="s">
        <v>14</v>
      </c>
      <c r="O9" s="7" t="s">
        <v>14</v>
      </c>
      <c r="P9" s="7" t="s">
        <v>14</v>
      </c>
      <c r="Q9" s="7" t="s">
        <v>14</v>
      </c>
      <c r="R9" s="7" t="s">
        <v>14</v>
      </c>
      <c r="S9" s="7" t="s">
        <v>14</v>
      </c>
      <c r="T9" s="7" t="s">
        <v>14</v>
      </c>
      <c r="U9" s="7" t="s">
        <v>14</v>
      </c>
      <c r="V9" s="7" t="s">
        <v>14</v>
      </c>
    </row>
    <row r="10" spans="1:22" x14ac:dyDescent="0.25">
      <c r="A10" s="1">
        <v>1999</v>
      </c>
      <c r="B10" s="2" t="s">
        <v>14</v>
      </c>
      <c r="C10" s="8">
        <v>1689</v>
      </c>
      <c r="D10" s="8">
        <v>112</v>
      </c>
      <c r="E10" s="8">
        <v>1801</v>
      </c>
      <c r="F10" s="3">
        <v>440</v>
      </c>
      <c r="G10" s="1">
        <v>340</v>
      </c>
      <c r="H10" s="3">
        <v>930</v>
      </c>
      <c r="I10" s="8">
        <v>667</v>
      </c>
      <c r="J10" s="3">
        <v>10190</v>
      </c>
      <c r="K10" s="8">
        <v>1007</v>
      </c>
      <c r="L10" s="8">
        <v>2808</v>
      </c>
      <c r="M10" s="3">
        <v>11560</v>
      </c>
      <c r="N10" s="7" t="s">
        <v>14</v>
      </c>
      <c r="O10" s="7" t="s">
        <v>14</v>
      </c>
      <c r="P10" s="7" t="s">
        <v>14</v>
      </c>
      <c r="Q10" s="7" t="s">
        <v>14</v>
      </c>
      <c r="R10" s="7" t="s">
        <v>14</v>
      </c>
      <c r="S10" s="7" t="s">
        <v>14</v>
      </c>
      <c r="T10" s="7" t="s">
        <v>14</v>
      </c>
      <c r="U10" s="7" t="s">
        <v>14</v>
      </c>
      <c r="V10" s="7" t="s">
        <v>14</v>
      </c>
    </row>
    <row r="11" spans="1:22" x14ac:dyDescent="0.25">
      <c r="A11" s="1">
        <v>2000</v>
      </c>
      <c r="B11" s="2" t="s">
        <v>14</v>
      </c>
      <c r="C11" s="8">
        <v>1877</v>
      </c>
      <c r="D11" s="8">
        <v>103</v>
      </c>
      <c r="E11" s="8">
        <v>1980</v>
      </c>
      <c r="F11" s="3">
        <v>512</v>
      </c>
      <c r="G11" s="1">
        <v>415</v>
      </c>
      <c r="H11" s="3">
        <v>1323</v>
      </c>
      <c r="I11" s="8">
        <v>752</v>
      </c>
      <c r="J11" s="3">
        <v>11661</v>
      </c>
      <c r="K11" s="8">
        <v>1167</v>
      </c>
      <c r="L11" s="8">
        <v>3147</v>
      </c>
      <c r="M11" s="3">
        <v>13496</v>
      </c>
      <c r="N11" s="7" t="s">
        <v>14</v>
      </c>
      <c r="O11" s="7" t="s">
        <v>14</v>
      </c>
      <c r="P11" s="7" t="s">
        <v>14</v>
      </c>
      <c r="Q11" s="7" t="s">
        <v>14</v>
      </c>
      <c r="R11" s="7" t="s">
        <v>14</v>
      </c>
      <c r="S11" s="7" t="s">
        <v>14</v>
      </c>
      <c r="T11" s="7" t="s">
        <v>14</v>
      </c>
      <c r="U11" s="7" t="s">
        <v>14</v>
      </c>
      <c r="V11" s="7" t="s">
        <v>14</v>
      </c>
    </row>
    <row r="12" spans="1:22" x14ac:dyDescent="0.25">
      <c r="A12" s="1">
        <v>2001</v>
      </c>
      <c r="B12" s="2" t="s">
        <v>14</v>
      </c>
      <c r="C12" s="8">
        <v>1645</v>
      </c>
      <c r="D12" s="8">
        <v>147</v>
      </c>
      <c r="E12" s="8">
        <v>1792</v>
      </c>
      <c r="F12" s="3">
        <v>541</v>
      </c>
      <c r="G12" s="1">
        <v>422</v>
      </c>
      <c r="H12" s="3">
        <v>1210</v>
      </c>
      <c r="I12" s="8">
        <v>784</v>
      </c>
      <c r="J12" s="3">
        <v>12117</v>
      </c>
      <c r="K12" s="8">
        <v>1206</v>
      </c>
      <c r="L12" s="8">
        <v>2998</v>
      </c>
      <c r="M12" s="3">
        <v>13868</v>
      </c>
      <c r="N12" s="7" t="s">
        <v>14</v>
      </c>
      <c r="O12" s="7" t="s">
        <v>14</v>
      </c>
      <c r="P12" s="7" t="s">
        <v>14</v>
      </c>
      <c r="Q12" s="7" t="s">
        <v>14</v>
      </c>
      <c r="R12" s="7" t="s">
        <v>14</v>
      </c>
      <c r="S12" s="7" t="s">
        <v>14</v>
      </c>
      <c r="T12" s="7" t="s">
        <v>14</v>
      </c>
      <c r="U12" s="7" t="s">
        <v>14</v>
      </c>
      <c r="V12" s="7" t="s">
        <v>14</v>
      </c>
    </row>
    <row r="13" spans="1:22" x14ac:dyDescent="0.25">
      <c r="A13" s="1">
        <v>2002</v>
      </c>
      <c r="B13" s="2" t="s">
        <v>14</v>
      </c>
      <c r="C13" s="8">
        <v>1591</v>
      </c>
      <c r="D13" s="8">
        <v>130</v>
      </c>
      <c r="E13" s="8">
        <v>1721</v>
      </c>
      <c r="F13" s="3">
        <v>483</v>
      </c>
      <c r="G13" s="1">
        <v>280</v>
      </c>
      <c r="H13" s="3">
        <v>868</v>
      </c>
      <c r="I13" s="8">
        <v>676</v>
      </c>
      <c r="J13" s="3">
        <v>10427</v>
      </c>
      <c r="K13" s="8">
        <v>956</v>
      </c>
      <c r="L13" s="8">
        <v>2677</v>
      </c>
      <c r="M13" s="3">
        <v>11778</v>
      </c>
      <c r="N13" s="7" t="s">
        <v>14</v>
      </c>
      <c r="O13" s="7" t="s">
        <v>14</v>
      </c>
      <c r="P13" s="7" t="s">
        <v>14</v>
      </c>
      <c r="Q13" s="7" t="s">
        <v>14</v>
      </c>
      <c r="R13" s="7" t="s">
        <v>14</v>
      </c>
      <c r="S13" s="7" t="s">
        <v>14</v>
      </c>
      <c r="T13" s="7" t="s">
        <v>14</v>
      </c>
      <c r="U13" s="7" t="s">
        <v>14</v>
      </c>
      <c r="V13" s="7" t="s">
        <v>14</v>
      </c>
    </row>
    <row r="14" spans="1:22" x14ac:dyDescent="0.25">
      <c r="A14" s="1">
        <v>2003</v>
      </c>
      <c r="B14" s="2" t="s">
        <v>14</v>
      </c>
      <c r="C14" s="8">
        <v>1825</v>
      </c>
      <c r="D14" s="8">
        <v>71</v>
      </c>
      <c r="E14" s="8">
        <v>1896</v>
      </c>
      <c r="F14" s="3">
        <v>545.4</v>
      </c>
      <c r="G14" s="1">
        <v>272</v>
      </c>
      <c r="H14" s="3">
        <v>837</v>
      </c>
      <c r="I14" s="8">
        <v>518</v>
      </c>
      <c r="J14" s="3">
        <v>8616</v>
      </c>
      <c r="K14" s="8">
        <v>790</v>
      </c>
      <c r="L14" s="8">
        <v>2686</v>
      </c>
      <c r="M14" s="3">
        <v>9998.4</v>
      </c>
      <c r="N14" s="7" t="s">
        <v>14</v>
      </c>
      <c r="O14" s="7" t="s">
        <v>14</v>
      </c>
      <c r="P14" s="7" t="s">
        <v>14</v>
      </c>
      <c r="Q14" s="7" t="s">
        <v>14</v>
      </c>
      <c r="R14" s="7" t="s">
        <v>14</v>
      </c>
      <c r="S14" s="7" t="s">
        <v>14</v>
      </c>
      <c r="T14" s="7" t="s">
        <v>14</v>
      </c>
      <c r="U14" s="7" t="s">
        <v>14</v>
      </c>
      <c r="V14" s="7" t="s">
        <v>14</v>
      </c>
    </row>
    <row r="15" spans="1:22" x14ac:dyDescent="0.25">
      <c r="A15" s="1">
        <v>2004</v>
      </c>
      <c r="B15" s="2" t="s">
        <v>14</v>
      </c>
      <c r="C15" s="8">
        <v>1999</v>
      </c>
      <c r="D15" s="8">
        <v>52</v>
      </c>
      <c r="E15" s="8">
        <v>2051</v>
      </c>
      <c r="F15" s="3">
        <v>692.4</v>
      </c>
      <c r="G15" s="1">
        <v>319</v>
      </c>
      <c r="H15" s="3">
        <v>997</v>
      </c>
      <c r="I15" s="8">
        <v>592</v>
      </c>
      <c r="J15" s="3">
        <v>10404.5</v>
      </c>
      <c r="K15" s="8">
        <f>G15+I15</f>
        <v>911</v>
      </c>
      <c r="L15" s="8">
        <f t="shared" ref="L15:L36" si="0">E15+K15</f>
        <v>2962</v>
      </c>
      <c r="M15" s="3">
        <v>12092.9</v>
      </c>
      <c r="N15" s="7" t="s">
        <v>14</v>
      </c>
      <c r="O15" s="7" t="s">
        <v>14</v>
      </c>
      <c r="P15" s="7" t="s">
        <v>14</v>
      </c>
      <c r="Q15" s="7" t="s">
        <v>14</v>
      </c>
      <c r="R15" s="7" t="s">
        <v>14</v>
      </c>
      <c r="S15" s="7" t="s">
        <v>14</v>
      </c>
      <c r="T15" s="7" t="s">
        <v>14</v>
      </c>
      <c r="U15" s="7" t="s">
        <v>14</v>
      </c>
      <c r="V15" s="7" t="s">
        <v>14</v>
      </c>
    </row>
    <row r="16" spans="1:22" x14ac:dyDescent="0.25">
      <c r="A16" s="1">
        <v>2005</v>
      </c>
      <c r="B16" s="2" t="s">
        <v>14</v>
      </c>
      <c r="C16" s="8">
        <v>2326</v>
      </c>
      <c r="D16" s="8">
        <v>139</v>
      </c>
      <c r="E16" s="8">
        <v>2465</v>
      </c>
      <c r="F16" s="3">
        <v>805.15899999999999</v>
      </c>
      <c r="G16" s="1">
        <v>375</v>
      </c>
      <c r="H16" s="3">
        <v>1189</v>
      </c>
      <c r="I16" s="8">
        <v>750</v>
      </c>
      <c r="J16" s="3">
        <v>13161.424000000001</v>
      </c>
      <c r="K16" s="8">
        <f>G16+I16</f>
        <v>1125</v>
      </c>
      <c r="L16" s="8">
        <f t="shared" si="0"/>
        <v>3590</v>
      </c>
      <c r="M16" s="3">
        <v>15155.583000000001</v>
      </c>
      <c r="N16" s="7" t="s">
        <v>14</v>
      </c>
      <c r="O16" s="7" t="s">
        <v>14</v>
      </c>
      <c r="P16" s="7" t="s">
        <v>14</v>
      </c>
      <c r="Q16" s="7" t="s">
        <v>14</v>
      </c>
      <c r="R16" s="7" t="s">
        <v>14</v>
      </c>
      <c r="S16" s="7" t="s">
        <v>14</v>
      </c>
      <c r="T16" s="7" t="s">
        <v>14</v>
      </c>
      <c r="U16" s="7" t="s">
        <v>14</v>
      </c>
      <c r="V16" s="7" t="s">
        <v>14</v>
      </c>
    </row>
    <row r="17" spans="1:22" x14ac:dyDescent="0.25">
      <c r="A17" s="1">
        <v>2006</v>
      </c>
      <c r="B17" s="2" t="s">
        <v>14</v>
      </c>
      <c r="C17" s="8">
        <v>2513</v>
      </c>
      <c r="D17" s="8">
        <v>242</v>
      </c>
      <c r="E17" s="8">
        <v>2755</v>
      </c>
      <c r="F17" s="3">
        <v>857.298</v>
      </c>
      <c r="G17" s="1">
        <v>412</v>
      </c>
      <c r="H17" s="3">
        <v>1389</v>
      </c>
      <c r="I17" s="8">
        <f>'[1]1.3a'!C112</f>
        <v>887</v>
      </c>
      <c r="J17" s="3">
        <v>16554.8</v>
      </c>
      <c r="K17" s="8">
        <f>G17+I17</f>
        <v>1299</v>
      </c>
      <c r="L17" s="8">
        <f t="shared" si="0"/>
        <v>4054</v>
      </c>
      <c r="M17" s="3">
        <v>18814.839</v>
      </c>
      <c r="N17" s="7" t="s">
        <v>14</v>
      </c>
      <c r="O17" s="7" t="s">
        <v>14</v>
      </c>
      <c r="P17" s="7" t="s">
        <v>14</v>
      </c>
      <c r="Q17" s="7" t="s">
        <v>14</v>
      </c>
      <c r="R17" s="7" t="s">
        <v>14</v>
      </c>
      <c r="S17" s="7" t="s">
        <v>14</v>
      </c>
      <c r="T17" s="7" t="s">
        <v>14</v>
      </c>
      <c r="U17" s="7" t="s">
        <v>14</v>
      </c>
      <c r="V17" s="7" t="s">
        <v>14</v>
      </c>
    </row>
    <row r="18" spans="1:22" x14ac:dyDescent="0.25">
      <c r="A18" s="1">
        <v>2007</v>
      </c>
      <c r="B18" s="2" t="s">
        <v>14</v>
      </c>
      <c r="C18" s="8">
        <v>2417</v>
      </c>
      <c r="D18" s="8">
        <v>258</v>
      </c>
      <c r="E18" s="8">
        <v>2675</v>
      </c>
      <c r="F18" s="3">
        <v>897.4</v>
      </c>
      <c r="G18" s="1">
        <v>465</v>
      </c>
      <c r="H18" s="3">
        <v>1593</v>
      </c>
      <c r="I18" s="8">
        <f>'[1]1.3a'!D112</f>
        <v>1137</v>
      </c>
      <c r="J18" s="3">
        <v>19346.754000000001</v>
      </c>
      <c r="K18" s="8">
        <f t="shared" ref="K18:K36" si="1">G18+I18</f>
        <v>1602</v>
      </c>
      <c r="L18" s="8">
        <f t="shared" si="0"/>
        <v>4277</v>
      </c>
      <c r="M18" s="3">
        <v>21837.154000000002</v>
      </c>
      <c r="N18" s="7" t="s">
        <v>14</v>
      </c>
      <c r="O18" s="7" t="s">
        <v>14</v>
      </c>
      <c r="P18" s="7" t="s">
        <v>14</v>
      </c>
      <c r="Q18" s="7" t="s">
        <v>14</v>
      </c>
      <c r="R18" s="7" t="s">
        <v>14</v>
      </c>
      <c r="S18" s="7" t="s">
        <v>14</v>
      </c>
      <c r="T18" s="7" t="s">
        <v>14</v>
      </c>
      <c r="U18" s="7" t="s">
        <v>14</v>
      </c>
      <c r="V18" s="7" t="s">
        <v>14</v>
      </c>
    </row>
    <row r="19" spans="1:22" x14ac:dyDescent="0.25">
      <c r="A19" s="1">
        <v>2008</v>
      </c>
      <c r="B19" s="2" t="s">
        <v>14</v>
      </c>
      <c r="C19" s="8">
        <v>1943</v>
      </c>
      <c r="D19" s="8">
        <v>176</v>
      </c>
      <c r="E19" s="8">
        <v>2119</v>
      </c>
      <c r="F19" s="3">
        <v>945</v>
      </c>
      <c r="G19" s="1">
        <v>538</v>
      </c>
      <c r="H19" s="3">
        <v>1953</v>
      </c>
      <c r="I19" s="8">
        <f>'[1]1.3a'!E112</f>
        <v>1317</v>
      </c>
      <c r="J19" s="3">
        <v>21948.298999999999</v>
      </c>
      <c r="K19" s="8">
        <f t="shared" si="1"/>
        <v>1855</v>
      </c>
      <c r="L19" s="8">
        <f t="shared" si="0"/>
        <v>3974</v>
      </c>
      <c r="M19" s="3">
        <v>24846.298999999999</v>
      </c>
      <c r="N19" s="7" t="s">
        <v>14</v>
      </c>
      <c r="O19" s="7" t="s">
        <v>14</v>
      </c>
      <c r="P19" s="7" t="s">
        <v>14</v>
      </c>
      <c r="Q19" s="7" t="s">
        <v>14</v>
      </c>
      <c r="R19" s="7" t="s">
        <v>14</v>
      </c>
      <c r="S19" s="7" t="s">
        <v>14</v>
      </c>
      <c r="T19" s="7" t="s">
        <v>14</v>
      </c>
      <c r="U19" s="7" t="s">
        <v>14</v>
      </c>
      <c r="V19" s="7" t="s">
        <v>14</v>
      </c>
    </row>
    <row r="20" spans="1:22" x14ac:dyDescent="0.25">
      <c r="A20" s="1">
        <v>2009</v>
      </c>
      <c r="B20" s="8">
        <v>14</v>
      </c>
      <c r="C20" s="8">
        <v>893</v>
      </c>
      <c r="D20" s="8">
        <v>70</v>
      </c>
      <c r="E20" s="8">
        <v>963</v>
      </c>
      <c r="F20" s="3">
        <v>442.46699999999998</v>
      </c>
      <c r="G20" s="1">
        <v>446</v>
      </c>
      <c r="H20" s="3">
        <v>1589</v>
      </c>
      <c r="I20" s="8">
        <f>'[1]1.3a'!F112</f>
        <v>874</v>
      </c>
      <c r="J20" s="3">
        <v>17442.777999999998</v>
      </c>
      <c r="K20" s="8">
        <f t="shared" si="1"/>
        <v>1320</v>
      </c>
      <c r="L20" s="8">
        <f t="shared" si="0"/>
        <v>2283</v>
      </c>
      <c r="M20" s="3">
        <v>19474.244999999999</v>
      </c>
      <c r="N20" s="7" t="s">
        <v>14</v>
      </c>
      <c r="O20" s="7" t="s">
        <v>14</v>
      </c>
      <c r="P20" s="7" t="s">
        <v>14</v>
      </c>
      <c r="Q20" s="7" t="s">
        <v>14</v>
      </c>
      <c r="R20" s="7" t="s">
        <v>14</v>
      </c>
      <c r="S20" s="7" t="s">
        <v>14</v>
      </c>
      <c r="T20" s="7" t="s">
        <v>14</v>
      </c>
      <c r="U20" s="7" t="s">
        <v>14</v>
      </c>
      <c r="V20" s="7" t="s">
        <v>14</v>
      </c>
    </row>
    <row r="21" spans="1:22" x14ac:dyDescent="0.25">
      <c r="A21" s="1">
        <v>2010</v>
      </c>
      <c r="B21" s="8">
        <v>32</v>
      </c>
      <c r="C21" s="8">
        <v>781</v>
      </c>
      <c r="D21" s="8">
        <v>108</v>
      </c>
      <c r="E21" s="8">
        <v>889</v>
      </c>
      <c r="F21" s="3">
        <v>415.28199999999998</v>
      </c>
      <c r="G21" s="1">
        <v>368</v>
      </c>
      <c r="H21" s="3">
        <v>1300</v>
      </c>
      <c r="I21" s="8">
        <f>'[1]1.3a'!G112</f>
        <v>767</v>
      </c>
      <c r="J21" s="3">
        <v>17999.758999999998</v>
      </c>
      <c r="K21" s="8">
        <f t="shared" si="1"/>
        <v>1135</v>
      </c>
      <c r="L21" s="8">
        <f t="shared" si="0"/>
        <v>2024</v>
      </c>
      <c r="M21" s="3">
        <v>19715.040999999997</v>
      </c>
      <c r="N21" s="7" t="s">
        <v>14</v>
      </c>
      <c r="O21" s="7" t="s">
        <v>14</v>
      </c>
      <c r="P21" s="7" t="s">
        <v>14</v>
      </c>
      <c r="Q21" s="7" t="s">
        <v>14</v>
      </c>
      <c r="R21" s="7" t="s">
        <v>14</v>
      </c>
      <c r="S21" s="7" t="s">
        <v>14</v>
      </c>
      <c r="T21" s="7" t="s">
        <v>14</v>
      </c>
      <c r="U21" s="7" t="s">
        <v>14</v>
      </c>
      <c r="V21" s="7" t="s">
        <v>14</v>
      </c>
    </row>
    <row r="22" spans="1:22" x14ac:dyDescent="0.25">
      <c r="A22" s="1">
        <v>2011</v>
      </c>
      <c r="B22" s="8">
        <v>211</v>
      </c>
      <c r="C22" s="8">
        <v>761</v>
      </c>
      <c r="D22" s="8">
        <v>137</v>
      </c>
      <c r="E22" s="8">
        <v>898</v>
      </c>
      <c r="F22" s="3">
        <v>441.11011400000001</v>
      </c>
      <c r="G22" s="1">
        <v>526</v>
      </c>
      <c r="H22" s="3">
        <v>1365.2997439999999</v>
      </c>
      <c r="I22" s="8">
        <v>696</v>
      </c>
      <c r="J22" s="3">
        <v>17235.120964000002</v>
      </c>
      <c r="K22" s="8">
        <f t="shared" si="1"/>
        <v>1222</v>
      </c>
      <c r="L22" s="8">
        <f t="shared" si="0"/>
        <v>2120</v>
      </c>
      <c r="M22" s="3">
        <v>19041.530822000001</v>
      </c>
      <c r="N22" s="7" t="s">
        <v>14</v>
      </c>
      <c r="O22" s="7" t="s">
        <v>14</v>
      </c>
      <c r="P22" s="7" t="s">
        <v>14</v>
      </c>
      <c r="Q22" s="7" t="s">
        <v>14</v>
      </c>
      <c r="R22" s="7" t="s">
        <v>14</v>
      </c>
      <c r="S22" s="7" t="s">
        <v>14</v>
      </c>
      <c r="T22" s="7" t="s">
        <v>14</v>
      </c>
      <c r="U22" s="7" t="s">
        <v>14</v>
      </c>
      <c r="V22" s="7" t="s">
        <v>14</v>
      </c>
    </row>
    <row r="23" spans="1:22" x14ac:dyDescent="0.25">
      <c r="A23" s="1">
        <v>2012</v>
      </c>
      <c r="B23" s="8">
        <v>155</v>
      </c>
      <c r="C23" s="8">
        <v>817</v>
      </c>
      <c r="D23" s="8">
        <v>91</v>
      </c>
      <c r="E23" s="8">
        <v>908</v>
      </c>
      <c r="F23" s="3">
        <v>427.79055899999997</v>
      </c>
      <c r="G23" s="1">
        <v>584</v>
      </c>
      <c r="H23" s="3">
        <v>1359.2470000000001</v>
      </c>
      <c r="I23" s="8">
        <v>672</v>
      </c>
      <c r="J23" s="3">
        <v>17107.77</v>
      </c>
      <c r="K23" s="8">
        <f t="shared" si="1"/>
        <v>1256</v>
      </c>
      <c r="L23" s="8">
        <f t="shared" si="0"/>
        <v>2164</v>
      </c>
      <c r="M23" s="3">
        <v>18894.807559000001</v>
      </c>
      <c r="N23" s="7">
        <v>328</v>
      </c>
      <c r="O23" s="3">
        <v>136</v>
      </c>
      <c r="P23" s="7">
        <v>858</v>
      </c>
      <c r="Q23" s="3">
        <f t="shared" ref="Q23:Q32" si="2">S23-O23</f>
        <v>3903.0351999999998</v>
      </c>
      <c r="R23" s="8">
        <f t="shared" ref="R23:R36" si="3">N23+P23</f>
        <v>1186</v>
      </c>
      <c r="S23" s="3">
        <v>4039.0351999999998</v>
      </c>
      <c r="T23" s="8">
        <v>261</v>
      </c>
      <c r="U23" s="8">
        <f t="shared" ref="U23:U36" si="4">B23+L23+R23</f>
        <v>3505</v>
      </c>
      <c r="V23" s="3">
        <f t="shared" ref="V23:V34" si="5">M23+S23</f>
        <v>22933.842758999999</v>
      </c>
    </row>
    <row r="24" spans="1:22" x14ac:dyDescent="0.25">
      <c r="A24" s="1">
        <v>2013</v>
      </c>
      <c r="B24" s="8">
        <v>252</v>
      </c>
      <c r="C24" s="8">
        <v>908</v>
      </c>
      <c r="D24" s="8">
        <v>122</v>
      </c>
      <c r="E24" s="8">
        <f t="shared" ref="E24:E36" si="6">C24+D24</f>
        <v>1030</v>
      </c>
      <c r="F24" s="3">
        <v>571.32799999999997</v>
      </c>
      <c r="G24" s="1">
        <v>645</v>
      </c>
      <c r="H24" s="3">
        <v>1820.652</v>
      </c>
      <c r="I24" s="8">
        <v>678</v>
      </c>
      <c r="J24" s="3">
        <v>21057.944</v>
      </c>
      <c r="K24" s="8">
        <f t="shared" si="1"/>
        <v>1323</v>
      </c>
      <c r="L24" s="8">
        <f t="shared" si="0"/>
        <v>2353</v>
      </c>
      <c r="M24" s="3">
        <v>23449.923999999999</v>
      </c>
      <c r="N24" s="7">
        <v>335</v>
      </c>
      <c r="O24" s="3">
        <v>136</v>
      </c>
      <c r="P24" s="7">
        <v>1111</v>
      </c>
      <c r="Q24" s="3">
        <f t="shared" si="2"/>
        <v>6709.7146919999996</v>
      </c>
      <c r="R24" s="8">
        <f t="shared" si="3"/>
        <v>1446</v>
      </c>
      <c r="S24" s="3">
        <v>6845.7146919999996</v>
      </c>
      <c r="T24" s="8">
        <v>308</v>
      </c>
      <c r="U24" s="8">
        <f t="shared" si="4"/>
        <v>4051</v>
      </c>
      <c r="V24" s="3">
        <f t="shared" si="5"/>
        <v>30295.638692</v>
      </c>
    </row>
    <row r="25" spans="1:22" x14ac:dyDescent="0.25">
      <c r="A25" s="1">
        <v>2014</v>
      </c>
      <c r="B25" s="8">
        <v>249</v>
      </c>
      <c r="C25" s="8">
        <v>986</v>
      </c>
      <c r="D25" s="8">
        <v>143</v>
      </c>
      <c r="E25" s="8">
        <f t="shared" si="6"/>
        <v>1129</v>
      </c>
      <c r="F25" s="3">
        <v>634.50591799999995</v>
      </c>
      <c r="G25" s="1">
        <v>603</v>
      </c>
      <c r="H25" s="3">
        <v>1848.6534019999999</v>
      </c>
      <c r="I25" s="8">
        <v>722</v>
      </c>
      <c r="J25" s="3">
        <v>22015.477106999999</v>
      </c>
      <c r="K25" s="8">
        <f t="shared" si="1"/>
        <v>1325</v>
      </c>
      <c r="L25" s="8">
        <f t="shared" si="0"/>
        <v>2454</v>
      </c>
      <c r="M25" s="3">
        <v>24498.636426999998</v>
      </c>
      <c r="N25" s="7">
        <v>257</v>
      </c>
      <c r="O25" s="3">
        <v>120</v>
      </c>
      <c r="P25" s="7">
        <v>891</v>
      </c>
      <c r="Q25" s="3">
        <f t="shared" si="2"/>
        <v>6460.238574</v>
      </c>
      <c r="R25" s="8">
        <f t="shared" si="3"/>
        <v>1148</v>
      </c>
      <c r="S25" s="3">
        <v>6580.238574</v>
      </c>
      <c r="T25" s="8">
        <v>324</v>
      </c>
      <c r="U25" s="8">
        <f t="shared" si="4"/>
        <v>3851</v>
      </c>
      <c r="V25" s="3">
        <f t="shared" si="5"/>
        <v>31078.875000999997</v>
      </c>
    </row>
    <row r="26" spans="1:22" x14ac:dyDescent="0.25">
      <c r="A26" s="1">
        <v>2015</v>
      </c>
      <c r="B26" s="8">
        <v>209</v>
      </c>
      <c r="C26" s="8">
        <v>946</v>
      </c>
      <c r="D26" s="8">
        <v>110</v>
      </c>
      <c r="E26" s="8">
        <f t="shared" si="6"/>
        <v>1056</v>
      </c>
      <c r="F26" s="3">
        <v>600.85072200000002</v>
      </c>
      <c r="G26" s="1">
        <v>557</v>
      </c>
      <c r="H26" s="3">
        <v>1650.8431310000001</v>
      </c>
      <c r="I26" s="8">
        <v>718</v>
      </c>
      <c r="J26" s="3">
        <v>21877.152999999998</v>
      </c>
      <c r="K26" s="8">
        <f t="shared" si="1"/>
        <v>1275</v>
      </c>
      <c r="L26" s="8">
        <f t="shared" si="0"/>
        <v>2331</v>
      </c>
      <c r="M26" s="3">
        <v>24128.846852999999</v>
      </c>
      <c r="N26" s="7">
        <v>279</v>
      </c>
      <c r="O26" s="3">
        <v>113</v>
      </c>
      <c r="P26" s="7">
        <v>811</v>
      </c>
      <c r="Q26" s="3">
        <f t="shared" si="2"/>
        <v>5171.5431920000001</v>
      </c>
      <c r="R26" s="8">
        <f t="shared" si="3"/>
        <v>1090</v>
      </c>
      <c r="S26" s="3">
        <v>5284.5431920000001</v>
      </c>
      <c r="T26" s="8">
        <v>277</v>
      </c>
      <c r="U26" s="8">
        <f t="shared" si="4"/>
        <v>3630</v>
      </c>
      <c r="V26" s="3">
        <f t="shared" si="5"/>
        <v>29413.390045</v>
      </c>
    </row>
    <row r="27" spans="1:22" x14ac:dyDescent="0.25">
      <c r="A27" s="1">
        <v>2016</v>
      </c>
      <c r="B27" s="8">
        <v>125</v>
      </c>
      <c r="C27" s="8">
        <v>890</v>
      </c>
      <c r="D27" s="8">
        <v>129</v>
      </c>
      <c r="E27" s="8">
        <f t="shared" si="6"/>
        <v>1019</v>
      </c>
      <c r="F27" s="3">
        <v>630.84297000000004</v>
      </c>
      <c r="G27" s="1">
        <v>582</v>
      </c>
      <c r="H27" s="3">
        <v>1948.5123470000001</v>
      </c>
      <c r="I27" s="8">
        <f>661+6-1</f>
        <v>666</v>
      </c>
      <c r="J27" s="3">
        <v>18480.101825999998</v>
      </c>
      <c r="K27" s="8">
        <f t="shared" si="1"/>
        <v>1248</v>
      </c>
      <c r="L27" s="8">
        <f t="shared" si="0"/>
        <v>2267</v>
      </c>
      <c r="M27" s="3">
        <v>21059.457141999999</v>
      </c>
      <c r="N27" s="7">
        <v>224</v>
      </c>
      <c r="O27" s="3">
        <v>95</v>
      </c>
      <c r="P27" s="7">
        <v>693</v>
      </c>
      <c r="Q27" s="3">
        <f t="shared" si="2"/>
        <v>3991.2291399999999</v>
      </c>
      <c r="R27" s="8">
        <f t="shared" si="3"/>
        <v>917</v>
      </c>
      <c r="S27" s="3">
        <v>4086.2291399999999</v>
      </c>
      <c r="T27" s="8">
        <v>324</v>
      </c>
      <c r="U27" s="8">
        <f t="shared" si="4"/>
        <v>3309</v>
      </c>
      <c r="V27" s="3">
        <f t="shared" si="5"/>
        <v>25145.686281999999</v>
      </c>
    </row>
    <row r="28" spans="1:22" x14ac:dyDescent="0.25">
      <c r="A28" s="1">
        <v>2017</v>
      </c>
      <c r="B28" s="8">
        <v>121</v>
      </c>
      <c r="C28" s="8">
        <v>936</v>
      </c>
      <c r="D28" s="8">
        <v>149</v>
      </c>
      <c r="E28" s="8">
        <f t="shared" si="6"/>
        <v>1085</v>
      </c>
      <c r="F28" s="3">
        <v>595.47605999999996</v>
      </c>
      <c r="G28" s="1">
        <v>563</v>
      </c>
      <c r="H28" s="3">
        <v>1720.3473240000001</v>
      </c>
      <c r="I28" s="8">
        <v>677</v>
      </c>
      <c r="J28" s="3">
        <v>17884.97</v>
      </c>
      <c r="K28" s="8">
        <f t="shared" si="1"/>
        <v>1240</v>
      </c>
      <c r="L28" s="8">
        <f t="shared" si="0"/>
        <v>2325</v>
      </c>
      <c r="M28" s="3">
        <v>20200.793962</v>
      </c>
      <c r="N28" s="7">
        <v>264</v>
      </c>
      <c r="O28" s="3">
        <v>107</v>
      </c>
      <c r="P28" s="7">
        <v>704</v>
      </c>
      <c r="Q28" s="3">
        <f t="shared" si="2"/>
        <v>4012.7096419999998</v>
      </c>
      <c r="R28" s="8">
        <f t="shared" si="3"/>
        <v>968</v>
      </c>
      <c r="S28" s="3">
        <v>4119.7096419999998</v>
      </c>
      <c r="T28" s="8">
        <v>296</v>
      </c>
      <c r="U28" s="8">
        <f t="shared" si="4"/>
        <v>3414</v>
      </c>
      <c r="V28" s="3">
        <f t="shared" si="5"/>
        <v>24320.503603999998</v>
      </c>
    </row>
    <row r="29" spans="1:22" x14ac:dyDescent="0.25">
      <c r="A29" s="1">
        <v>2018</v>
      </c>
      <c r="B29" s="8">
        <v>153</v>
      </c>
      <c r="C29" s="8">
        <v>952</v>
      </c>
      <c r="D29" s="8">
        <v>185</v>
      </c>
      <c r="E29" s="8">
        <f t="shared" si="6"/>
        <v>1137</v>
      </c>
      <c r="F29" s="3">
        <v>641.82878500000004</v>
      </c>
      <c r="G29" s="1">
        <v>601</v>
      </c>
      <c r="H29" s="3">
        <v>1868.6821210000001</v>
      </c>
      <c r="I29" s="8">
        <v>703</v>
      </c>
      <c r="J29" s="3">
        <v>18053.664472</v>
      </c>
      <c r="K29" s="8">
        <f t="shared" si="1"/>
        <v>1304</v>
      </c>
      <c r="L29" s="8">
        <f t="shared" si="0"/>
        <v>2441</v>
      </c>
      <c r="M29" s="3">
        <v>20564.175257999999</v>
      </c>
      <c r="N29" s="7">
        <v>281</v>
      </c>
      <c r="O29" s="3">
        <v>126</v>
      </c>
      <c r="P29" s="7">
        <v>754</v>
      </c>
      <c r="Q29" s="3">
        <f t="shared" si="2"/>
        <v>4085.4776819999997</v>
      </c>
      <c r="R29" s="8">
        <f t="shared" si="3"/>
        <v>1035</v>
      </c>
      <c r="S29" s="3">
        <v>4211.4776819999997</v>
      </c>
      <c r="T29" s="8">
        <v>221</v>
      </c>
      <c r="U29" s="8">
        <f t="shared" si="4"/>
        <v>3629</v>
      </c>
      <c r="V29" s="3">
        <f t="shared" si="5"/>
        <v>24775.65294</v>
      </c>
    </row>
    <row r="30" spans="1:22" x14ac:dyDescent="0.25">
      <c r="A30" s="1">
        <v>2019</v>
      </c>
      <c r="B30" s="8">
        <v>167</v>
      </c>
      <c r="C30" s="8">
        <v>1111</v>
      </c>
      <c r="D30" s="8">
        <v>213</v>
      </c>
      <c r="E30" s="8">
        <f t="shared" si="6"/>
        <v>1324</v>
      </c>
      <c r="F30" s="3">
        <v>772.24363500000004</v>
      </c>
      <c r="G30" s="1">
        <v>525</v>
      </c>
      <c r="H30" s="3">
        <v>1664.1273169999999</v>
      </c>
      <c r="I30" s="8">
        <v>809</v>
      </c>
      <c r="J30" s="3">
        <v>21076.864201</v>
      </c>
      <c r="K30" s="8">
        <f t="shared" si="1"/>
        <v>1334</v>
      </c>
      <c r="L30" s="8">
        <f t="shared" si="0"/>
        <v>2658</v>
      </c>
      <c r="M30" s="3">
        <v>23514.723151999999</v>
      </c>
      <c r="N30" s="7">
        <v>179</v>
      </c>
      <c r="O30" s="3">
        <v>77.510000000000005</v>
      </c>
      <c r="P30" s="7">
        <v>698</v>
      </c>
      <c r="Q30" s="3">
        <f t="shared" si="2"/>
        <v>3750.1438719999996</v>
      </c>
      <c r="R30" s="8">
        <f t="shared" si="3"/>
        <v>877</v>
      </c>
      <c r="S30" s="3">
        <v>3827.6538719999999</v>
      </c>
      <c r="T30" s="8">
        <v>179</v>
      </c>
      <c r="U30" s="8">
        <f t="shared" si="4"/>
        <v>3702</v>
      </c>
      <c r="V30" s="3">
        <f t="shared" si="5"/>
        <v>27342.377023999998</v>
      </c>
    </row>
    <row r="31" spans="1:22" x14ac:dyDescent="0.25">
      <c r="A31" s="1">
        <v>2020</v>
      </c>
      <c r="B31" s="8">
        <v>109</v>
      </c>
      <c r="C31" s="8">
        <v>1164</v>
      </c>
      <c r="D31" s="8">
        <v>157</v>
      </c>
      <c r="E31" s="8">
        <f t="shared" si="6"/>
        <v>1321</v>
      </c>
      <c r="F31" s="3">
        <v>735.43803700000001</v>
      </c>
      <c r="G31" s="1">
        <v>443</v>
      </c>
      <c r="H31" s="3">
        <v>1370.154319</v>
      </c>
      <c r="I31" s="8">
        <v>644</v>
      </c>
      <c r="J31" s="11">
        <v>17971.961122000001</v>
      </c>
      <c r="K31" s="12">
        <f t="shared" si="1"/>
        <v>1087</v>
      </c>
      <c r="L31" s="12">
        <f t="shared" si="0"/>
        <v>2408</v>
      </c>
      <c r="M31" s="11">
        <v>20047.553478000002</v>
      </c>
      <c r="N31" s="7">
        <v>142</v>
      </c>
      <c r="O31" s="3">
        <v>61.14</v>
      </c>
      <c r="P31" s="7">
        <v>567</v>
      </c>
      <c r="Q31" s="3">
        <f t="shared" si="2"/>
        <v>3338.1585960000002</v>
      </c>
      <c r="R31" s="8">
        <f t="shared" si="3"/>
        <v>709</v>
      </c>
      <c r="S31" s="3">
        <v>3399.2985960000001</v>
      </c>
      <c r="T31" s="8">
        <v>151</v>
      </c>
      <c r="U31" s="8">
        <f t="shared" si="4"/>
        <v>3226</v>
      </c>
      <c r="V31" s="3">
        <f t="shared" si="5"/>
        <v>23446.852074000002</v>
      </c>
    </row>
    <row r="32" spans="1:22" x14ac:dyDescent="0.25">
      <c r="A32" s="1">
        <v>2021</v>
      </c>
      <c r="B32" s="8">
        <v>151</v>
      </c>
      <c r="C32" s="8">
        <v>1261</v>
      </c>
      <c r="D32" s="8">
        <v>148</v>
      </c>
      <c r="E32" s="8">
        <f t="shared" si="6"/>
        <v>1409</v>
      </c>
      <c r="F32" s="3">
        <v>836.55011200000001</v>
      </c>
      <c r="G32" s="1">
        <v>527</v>
      </c>
      <c r="H32" s="3">
        <v>1806.6899969999999</v>
      </c>
      <c r="I32" s="8">
        <v>710</v>
      </c>
      <c r="J32" s="11">
        <v>18959.026724700001</v>
      </c>
      <c r="K32" s="12">
        <f t="shared" si="1"/>
        <v>1237</v>
      </c>
      <c r="L32" s="12">
        <f t="shared" si="0"/>
        <v>2646</v>
      </c>
      <c r="M32" s="11">
        <v>21602.507536000001</v>
      </c>
      <c r="N32" s="7">
        <v>181</v>
      </c>
      <c r="O32" s="3">
        <v>80.3</v>
      </c>
      <c r="P32" s="7">
        <v>679</v>
      </c>
      <c r="Q32" s="11">
        <f t="shared" si="2"/>
        <v>4086.3289999999997</v>
      </c>
      <c r="R32" s="12">
        <f t="shared" si="3"/>
        <v>860</v>
      </c>
      <c r="S32" s="11">
        <v>4166.6289999999999</v>
      </c>
      <c r="T32" s="12">
        <v>149</v>
      </c>
      <c r="U32" s="12">
        <f t="shared" si="4"/>
        <v>3657</v>
      </c>
      <c r="V32" s="11">
        <f t="shared" si="5"/>
        <v>25769.136536000002</v>
      </c>
    </row>
    <row r="33" spans="1:22" x14ac:dyDescent="0.25">
      <c r="A33" s="1">
        <v>2022</v>
      </c>
      <c r="B33" s="8">
        <v>145</v>
      </c>
      <c r="C33" s="8">
        <v>1366</v>
      </c>
      <c r="D33" s="8">
        <v>158</v>
      </c>
      <c r="E33" s="8">
        <f t="shared" si="6"/>
        <v>1524</v>
      </c>
      <c r="F33" s="3">
        <v>976.57235600000001</v>
      </c>
      <c r="G33" s="1">
        <v>582</v>
      </c>
      <c r="H33" s="3">
        <v>2078.7592869999999</v>
      </c>
      <c r="I33" s="8">
        <v>712</v>
      </c>
      <c r="J33" s="11">
        <v>19810.468051</v>
      </c>
      <c r="K33" s="12">
        <f t="shared" si="1"/>
        <v>1294</v>
      </c>
      <c r="L33" s="12">
        <f t="shared" si="0"/>
        <v>2818</v>
      </c>
      <c r="M33" s="11">
        <v>22865.799694000001</v>
      </c>
      <c r="N33" s="7">
        <v>194</v>
      </c>
      <c r="O33" s="3">
        <v>80.8</v>
      </c>
      <c r="P33" s="7">
        <v>738</v>
      </c>
      <c r="Q33" s="11">
        <v>4438.3999999999996</v>
      </c>
      <c r="R33" s="12">
        <f t="shared" si="3"/>
        <v>932</v>
      </c>
      <c r="S33" s="11">
        <v>4519.2472989999997</v>
      </c>
      <c r="T33" s="12">
        <v>145</v>
      </c>
      <c r="U33" s="12">
        <f t="shared" si="4"/>
        <v>3895</v>
      </c>
      <c r="V33" s="11">
        <f t="shared" si="5"/>
        <v>27385.046993</v>
      </c>
    </row>
    <row r="34" spans="1:22" x14ac:dyDescent="0.25">
      <c r="A34" s="1">
        <v>2023</v>
      </c>
      <c r="B34" s="8">
        <v>200</v>
      </c>
      <c r="C34" s="8">
        <v>1508</v>
      </c>
      <c r="D34" s="8">
        <v>174</v>
      </c>
      <c r="E34" s="8">
        <f t="shared" si="6"/>
        <v>1682</v>
      </c>
      <c r="F34" s="3">
        <v>1175.2424309999999</v>
      </c>
      <c r="G34" s="1">
        <v>638</v>
      </c>
      <c r="H34" s="3">
        <v>2343.4358499999998</v>
      </c>
      <c r="I34" s="8">
        <v>730</v>
      </c>
      <c r="J34" s="11">
        <v>19859.115530999999</v>
      </c>
      <c r="K34" s="12">
        <f t="shared" si="1"/>
        <v>1368</v>
      </c>
      <c r="L34" s="12">
        <f t="shared" si="0"/>
        <v>3050</v>
      </c>
      <c r="M34" s="11">
        <v>23377.793812</v>
      </c>
      <c r="N34" s="7">
        <v>209</v>
      </c>
      <c r="O34" s="3">
        <v>108.02806200000001</v>
      </c>
      <c r="P34" s="7">
        <v>811</v>
      </c>
      <c r="Q34" s="11">
        <v>4817.6959999999999</v>
      </c>
      <c r="R34" s="12">
        <f t="shared" si="3"/>
        <v>1020</v>
      </c>
      <c r="S34" s="11">
        <v>4925.7240620000002</v>
      </c>
      <c r="T34" s="12">
        <v>97</v>
      </c>
      <c r="U34" s="12">
        <f t="shared" si="4"/>
        <v>4270</v>
      </c>
      <c r="V34" s="11">
        <f t="shared" si="5"/>
        <v>28303.517874000001</v>
      </c>
    </row>
    <row r="35" spans="1:22" x14ac:dyDescent="0.25">
      <c r="A35" s="1">
        <v>2024</v>
      </c>
      <c r="B35" s="8">
        <v>175</v>
      </c>
      <c r="C35" s="8">
        <v>1592</v>
      </c>
      <c r="D35" s="8">
        <v>180</v>
      </c>
      <c r="E35" s="8">
        <f t="shared" si="6"/>
        <v>1772</v>
      </c>
      <c r="F35" s="3">
        <v>1493.8898630000001</v>
      </c>
      <c r="G35" s="1">
        <v>626</v>
      </c>
      <c r="H35" s="3">
        <v>2399.4981809999999</v>
      </c>
      <c r="I35" s="8">
        <v>764</v>
      </c>
      <c r="J35" s="11">
        <v>22831.946706999999</v>
      </c>
      <c r="K35" s="12">
        <f t="shared" si="1"/>
        <v>1390</v>
      </c>
      <c r="L35" s="12">
        <f t="shared" si="0"/>
        <v>3162</v>
      </c>
      <c r="M35" s="11">
        <v>26725.334750999999</v>
      </c>
      <c r="N35" s="7">
        <v>210</v>
      </c>
      <c r="O35" s="3">
        <v>115</v>
      </c>
      <c r="P35" s="7">
        <v>825</v>
      </c>
      <c r="Q35" s="11">
        <v>5055</v>
      </c>
      <c r="R35" s="12">
        <f t="shared" si="3"/>
        <v>1035</v>
      </c>
      <c r="S35" s="11">
        <v>5170.0147150000003</v>
      </c>
      <c r="T35" s="12">
        <v>138</v>
      </c>
      <c r="U35" s="12">
        <f t="shared" si="4"/>
        <v>4372</v>
      </c>
      <c r="V35" s="11">
        <v>31892.997446000001</v>
      </c>
    </row>
    <row r="36" spans="1:22" x14ac:dyDescent="0.25">
      <c r="A36" s="4">
        <v>2025</v>
      </c>
      <c r="B36" s="9">
        <v>141</v>
      </c>
      <c r="C36" s="9">
        <v>1585</v>
      </c>
      <c r="D36" s="9">
        <v>197</v>
      </c>
      <c r="E36" s="9">
        <f t="shared" si="6"/>
        <v>1782</v>
      </c>
      <c r="F36" s="10">
        <v>1415.05</v>
      </c>
      <c r="G36" s="4">
        <v>594</v>
      </c>
      <c r="H36" s="10">
        <v>2403.6529999999998</v>
      </c>
      <c r="I36" s="29">
        <v>854</v>
      </c>
      <c r="J36" s="10">
        <v>27216.749</v>
      </c>
      <c r="K36" s="9">
        <f t="shared" si="1"/>
        <v>1448</v>
      </c>
      <c r="L36" s="9">
        <f t="shared" si="0"/>
        <v>3230</v>
      </c>
      <c r="M36" s="10">
        <v>31035.456738000001</v>
      </c>
      <c r="N36" s="16">
        <v>206</v>
      </c>
      <c r="O36" s="10">
        <v>113.902</v>
      </c>
      <c r="P36" s="16">
        <v>798</v>
      </c>
      <c r="Q36" s="10">
        <v>5331.0119999999997</v>
      </c>
      <c r="R36" s="9">
        <f t="shared" si="3"/>
        <v>1004</v>
      </c>
      <c r="S36" s="10">
        <v>5444.9148409999998</v>
      </c>
      <c r="T36" s="9">
        <v>135</v>
      </c>
      <c r="U36" s="9">
        <f t="shared" si="4"/>
        <v>4375</v>
      </c>
      <c r="V36" s="10">
        <v>36478.069000000003</v>
      </c>
    </row>
    <row r="37" spans="1:22" x14ac:dyDescent="0.25">
      <c r="A37" t="s">
        <v>11</v>
      </c>
      <c r="V37" s="14" t="s">
        <v>12</v>
      </c>
    </row>
    <row r="38" spans="1:22" x14ac:dyDescent="0.25">
      <c r="A38" t="s">
        <v>21</v>
      </c>
    </row>
    <row r="39" spans="1:22" x14ac:dyDescent="0.25">
      <c r="A39" t="s">
        <v>31</v>
      </c>
    </row>
    <row r="40" spans="1:22" x14ac:dyDescent="0.25">
      <c r="A40" t="s">
        <v>25</v>
      </c>
    </row>
    <row r="41" spans="1:22" x14ac:dyDescent="0.25">
      <c r="A41" t="s">
        <v>24</v>
      </c>
    </row>
    <row r="42" spans="1:22" x14ac:dyDescent="0.25">
      <c r="S42" t="s">
        <v>29</v>
      </c>
      <c r="U42" s="15">
        <f>SUM(U27:U36)</f>
        <v>37849</v>
      </c>
    </row>
    <row r="43" spans="1:22" x14ac:dyDescent="0.25">
      <c r="B43" s="15">
        <f>SUM(B20:B36)</f>
        <v>2609</v>
      </c>
      <c r="C43" s="15"/>
      <c r="D43" s="15"/>
      <c r="E43" s="15">
        <f>SUM(E5:E36)</f>
        <v>47000</v>
      </c>
      <c r="F43" s="15"/>
      <c r="G43" s="15">
        <f>SUM(G5:G36)</f>
        <v>14701</v>
      </c>
      <c r="H43" s="15"/>
      <c r="I43" s="15">
        <f>SUM(I5:I36)</f>
        <v>22323</v>
      </c>
      <c r="J43" s="15"/>
      <c r="K43" s="15">
        <f>SUM(K5:K36)</f>
        <v>37024</v>
      </c>
      <c r="L43" s="15">
        <f>SUM(L5:L36)</f>
        <v>84024</v>
      </c>
      <c r="M43" s="15"/>
      <c r="T43" t="s">
        <v>30</v>
      </c>
      <c r="V43" s="28">
        <f>SUM(V27:V36)</f>
        <v>274859.83977299999</v>
      </c>
    </row>
    <row r="45" spans="1:22" x14ac:dyDescent="0.25">
      <c r="A45" t="s">
        <v>28</v>
      </c>
    </row>
  </sheetData>
  <mergeCells count="17">
    <mergeCell ref="S3:S4"/>
    <mergeCell ref="U2:V3"/>
    <mergeCell ref="N3:O3"/>
    <mergeCell ref="P3:Q3"/>
    <mergeCell ref="T3:T4"/>
    <mergeCell ref="A1:V1"/>
    <mergeCell ref="N2:T2"/>
    <mergeCell ref="A2:A4"/>
    <mergeCell ref="K3:K4"/>
    <mergeCell ref="L3:L4"/>
    <mergeCell ref="M3:M4"/>
    <mergeCell ref="C3:F3"/>
    <mergeCell ref="B3:B4"/>
    <mergeCell ref="B2:M2"/>
    <mergeCell ref="G3:H3"/>
    <mergeCell ref="I3:J3"/>
    <mergeCell ref="R3:R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Hennig, Jens</dc:creator>
  <cp:lastModifiedBy>Hennig, Jens</cp:lastModifiedBy>
  <dcterms:created xsi:type="dcterms:W3CDTF">2015-06-05T18:17:20Z</dcterms:created>
  <dcterms:modified xsi:type="dcterms:W3CDTF">2026-07-01T18:20:01Z</dcterms:modified>
</cp:coreProperties>
</file>