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gama20005-my.sharepoint.com/personal/jhennig_gama_aero/Documents/Documents/Statistics Presentations/GAMA Data Book/2023/"/>
    </mc:Choice>
  </mc:AlternateContent>
  <xr:revisionPtr revIDLastSave="989" documentId="11_F25DC773A252ABDACC104824791A57F65BDE58EF" xr6:coauthVersionLast="47" xr6:coauthVersionMax="47" xr10:uidLastSave="{70A2771A-A121-4A82-840F-C0AD477ED98A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6" i="1" l="1"/>
  <c r="C145" i="1"/>
  <c r="C97" i="1"/>
  <c r="C94" i="1"/>
  <c r="C89" i="1"/>
  <c r="C86" i="1" s="1"/>
  <c r="C76" i="1"/>
  <c r="C81" i="1"/>
  <c r="C83" i="1"/>
  <c r="C60" i="1"/>
  <c r="C120" i="1"/>
  <c r="C132" i="1"/>
  <c r="C68" i="1"/>
  <c r="C70" i="1"/>
  <c r="C72" i="1"/>
  <c r="C53" i="1"/>
  <c r="C47" i="1"/>
  <c r="C34" i="1"/>
  <c r="C118" i="1"/>
  <c r="C116" i="1"/>
  <c r="C111" i="1"/>
  <c r="W111" i="1"/>
  <c r="V111" i="1"/>
  <c r="C30" i="1"/>
  <c r="C23" i="1"/>
  <c r="C19" i="1"/>
  <c r="C11" i="1"/>
  <c r="C7" i="1"/>
  <c r="C3" i="1"/>
  <c r="W159" i="1"/>
  <c r="C74" i="1" l="1"/>
  <c r="W152" i="1"/>
  <c r="W147" i="1"/>
  <c r="W145" i="1"/>
  <c r="W135" i="1"/>
  <c r="W132" i="1"/>
  <c r="W122" i="1"/>
  <c r="W120" i="1"/>
  <c r="W118" i="1"/>
  <c r="W116" i="1"/>
  <c r="W97" i="1"/>
  <c r="W94" i="1"/>
  <c r="W86" i="1"/>
  <c r="W74" i="1"/>
  <c r="W72" i="1"/>
  <c r="W70" i="1"/>
  <c r="W68" i="1"/>
  <c r="W65" i="1"/>
  <c r="W62" i="1"/>
  <c r="W60" i="1"/>
  <c r="W53" i="1"/>
  <c r="W47" i="1"/>
  <c r="W39" i="1"/>
  <c r="W34" i="1"/>
  <c r="W30" i="1"/>
  <c r="W23" i="1"/>
  <c r="W19" i="1"/>
  <c r="W11" i="1"/>
  <c r="W7" i="1"/>
  <c r="W5" i="1"/>
  <c r="W3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159" i="1"/>
  <c r="W156" i="1" l="1"/>
  <c r="V152" i="1"/>
  <c r="V147" i="1"/>
  <c r="V145" i="1"/>
  <c r="V135" i="1"/>
  <c r="V132" i="1"/>
  <c r="V122" i="1"/>
  <c r="V120" i="1"/>
  <c r="V118" i="1"/>
  <c r="V116" i="1"/>
  <c r="V97" i="1"/>
  <c r="V94" i="1"/>
  <c r="V86" i="1"/>
  <c r="V74" i="1"/>
  <c r="V72" i="1"/>
  <c r="V70" i="1"/>
  <c r="V68" i="1"/>
  <c r="V65" i="1"/>
  <c r="U62" i="1"/>
  <c r="V62" i="1"/>
  <c r="V60" i="1"/>
  <c r="V53" i="1"/>
  <c r="V47" i="1"/>
  <c r="V39" i="1"/>
  <c r="V34" i="1"/>
  <c r="V30" i="1"/>
  <c r="V23" i="1"/>
  <c r="U23" i="1"/>
  <c r="V19" i="1"/>
  <c r="V11" i="1"/>
  <c r="V7" i="1"/>
  <c r="V5" i="1"/>
  <c r="V3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D19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D47" i="1"/>
  <c r="D145" i="1"/>
  <c r="E145" i="1"/>
  <c r="D135" i="1"/>
  <c r="E135" i="1"/>
  <c r="D132" i="1"/>
  <c r="E132" i="1"/>
  <c r="D120" i="1"/>
  <c r="E120" i="1"/>
  <c r="D118" i="1"/>
  <c r="E118" i="1"/>
  <c r="D116" i="1"/>
  <c r="E116" i="1"/>
  <c r="D111" i="1"/>
  <c r="E111" i="1"/>
  <c r="D97" i="1"/>
  <c r="E97" i="1"/>
  <c r="D94" i="1"/>
  <c r="E94" i="1"/>
  <c r="D86" i="1"/>
  <c r="E86" i="1"/>
  <c r="D72" i="1"/>
  <c r="E72" i="1"/>
  <c r="D74" i="1"/>
  <c r="E74" i="1"/>
  <c r="D70" i="1"/>
  <c r="E70" i="1"/>
  <c r="D60" i="1"/>
  <c r="E60" i="1"/>
  <c r="U53" i="1"/>
  <c r="D53" i="1"/>
  <c r="E53" i="1"/>
  <c r="D34" i="1"/>
  <c r="E34" i="1"/>
  <c r="D30" i="1"/>
  <c r="E30" i="1"/>
  <c r="D11" i="1"/>
  <c r="E11" i="1"/>
  <c r="D7" i="1"/>
  <c r="E7" i="1"/>
  <c r="D3" i="1"/>
  <c r="E3" i="1"/>
  <c r="D23" i="1"/>
  <c r="E2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L39" i="1"/>
  <c r="M39" i="1"/>
  <c r="N39" i="1"/>
  <c r="O39" i="1"/>
  <c r="P39" i="1"/>
  <c r="Q39" i="1"/>
  <c r="R39" i="1"/>
  <c r="S39" i="1"/>
  <c r="T39" i="1"/>
  <c r="U39" i="1"/>
  <c r="K39" i="1"/>
  <c r="T159" i="1"/>
  <c r="U159" i="1"/>
  <c r="L65" i="1"/>
  <c r="M65" i="1"/>
  <c r="N65" i="1"/>
  <c r="O65" i="1"/>
  <c r="P65" i="1"/>
  <c r="Q65" i="1"/>
  <c r="R65" i="1"/>
  <c r="S65" i="1"/>
  <c r="T65" i="1"/>
  <c r="U65" i="1"/>
  <c r="K65" i="1"/>
  <c r="T152" i="1"/>
  <c r="U152" i="1"/>
  <c r="T147" i="1"/>
  <c r="U147" i="1"/>
  <c r="T145" i="1"/>
  <c r="U145" i="1"/>
  <c r="T135" i="1"/>
  <c r="U135" i="1"/>
  <c r="T132" i="1"/>
  <c r="U132" i="1"/>
  <c r="T122" i="1"/>
  <c r="U122" i="1"/>
  <c r="T120" i="1"/>
  <c r="U120" i="1"/>
  <c r="T118" i="1"/>
  <c r="U118" i="1"/>
  <c r="T116" i="1"/>
  <c r="U116" i="1"/>
  <c r="R111" i="1"/>
  <c r="S111" i="1"/>
  <c r="T111" i="1"/>
  <c r="U111" i="1"/>
  <c r="Q111" i="1"/>
  <c r="T97" i="1"/>
  <c r="U97" i="1"/>
  <c r="T86" i="1"/>
  <c r="U86" i="1"/>
  <c r="T74" i="1"/>
  <c r="U74" i="1"/>
  <c r="T72" i="1"/>
  <c r="U72" i="1"/>
  <c r="T70" i="1"/>
  <c r="U70" i="1"/>
  <c r="T62" i="1"/>
  <c r="T60" i="1"/>
  <c r="U60" i="1"/>
  <c r="T53" i="1"/>
  <c r="T34" i="1"/>
  <c r="U34" i="1"/>
  <c r="T30" i="1"/>
  <c r="U30" i="1"/>
  <c r="T23" i="1"/>
  <c r="T11" i="1"/>
  <c r="U11" i="1"/>
  <c r="T7" i="1"/>
  <c r="U7" i="1"/>
  <c r="T5" i="1"/>
  <c r="U5" i="1"/>
  <c r="R3" i="1"/>
  <c r="S3" i="1"/>
  <c r="T3" i="1"/>
  <c r="U3" i="1"/>
  <c r="S159" i="1"/>
  <c r="R159" i="1"/>
  <c r="Q159" i="1"/>
  <c r="P159" i="1"/>
  <c r="O159" i="1"/>
  <c r="N159" i="1"/>
  <c r="L159" i="1"/>
  <c r="S152" i="1"/>
  <c r="R152" i="1"/>
  <c r="Q152" i="1"/>
  <c r="P152" i="1"/>
  <c r="O152" i="1"/>
  <c r="N152" i="1"/>
  <c r="M152" i="1"/>
  <c r="L152" i="1"/>
  <c r="K152" i="1"/>
  <c r="S147" i="1"/>
  <c r="R147" i="1"/>
  <c r="Q147" i="1"/>
  <c r="P147" i="1"/>
  <c r="O147" i="1"/>
  <c r="N147" i="1"/>
  <c r="M147" i="1"/>
  <c r="L147" i="1"/>
  <c r="K147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S122" i="1"/>
  <c r="R122" i="1"/>
  <c r="Q122" i="1"/>
  <c r="P122" i="1"/>
  <c r="O122" i="1"/>
  <c r="N122" i="1"/>
  <c r="M122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P111" i="1"/>
  <c r="O111" i="1"/>
  <c r="N111" i="1"/>
  <c r="M111" i="1"/>
  <c r="L111" i="1"/>
  <c r="K111" i="1"/>
  <c r="J111" i="1"/>
  <c r="I111" i="1"/>
  <c r="H111" i="1"/>
  <c r="G111" i="1"/>
  <c r="F111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S62" i="1"/>
  <c r="R62" i="1"/>
  <c r="Q62" i="1"/>
  <c r="P62" i="1"/>
  <c r="O62" i="1"/>
  <c r="N62" i="1"/>
  <c r="M62" i="1"/>
  <c r="L62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M55" i="1"/>
  <c r="M53" i="1" s="1"/>
  <c r="L55" i="1"/>
  <c r="L53" i="1" s="1"/>
  <c r="K55" i="1"/>
  <c r="K53" i="1" s="1"/>
  <c r="S53" i="1"/>
  <c r="R53" i="1"/>
  <c r="Q53" i="1"/>
  <c r="P53" i="1"/>
  <c r="O53" i="1"/>
  <c r="N53" i="1"/>
  <c r="J53" i="1"/>
  <c r="I53" i="1"/>
  <c r="H53" i="1"/>
  <c r="G53" i="1"/>
  <c r="F53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S5" i="1"/>
  <c r="R5" i="1"/>
  <c r="Q5" i="1"/>
  <c r="P5" i="1"/>
  <c r="O5" i="1"/>
  <c r="N5" i="1"/>
  <c r="M5" i="1"/>
  <c r="L5" i="1"/>
  <c r="Q3" i="1"/>
  <c r="P3" i="1"/>
  <c r="O3" i="1"/>
  <c r="N3" i="1"/>
  <c r="M3" i="1"/>
  <c r="L3" i="1"/>
  <c r="K3" i="1"/>
  <c r="J3" i="1"/>
  <c r="I3" i="1"/>
  <c r="H3" i="1"/>
  <c r="G3" i="1"/>
  <c r="F3" i="1"/>
  <c r="U156" i="1" l="1"/>
  <c r="T156" i="1"/>
  <c r="S156" i="1"/>
  <c r="R156" i="1"/>
  <c r="V156" i="1"/>
  <c r="W157" i="1" s="1"/>
  <c r="E156" i="1"/>
  <c r="D156" i="1"/>
  <c r="P156" i="1"/>
  <c r="L156" i="1"/>
  <c r="N156" i="1"/>
  <c r="O156" i="1"/>
  <c r="Q156" i="1"/>
  <c r="M156" i="1"/>
  <c r="G156" i="1"/>
  <c r="K156" i="1"/>
  <c r="F156" i="1"/>
  <c r="H156" i="1"/>
  <c r="I156" i="1"/>
  <c r="J156" i="1"/>
  <c r="V157" i="1" l="1"/>
  <c r="F157" i="1"/>
  <c r="E157" i="1"/>
  <c r="T157" i="1"/>
  <c r="U157" i="1"/>
  <c r="N157" i="1"/>
  <c r="O157" i="1"/>
  <c r="P157" i="1"/>
  <c r="G157" i="1"/>
  <c r="J157" i="1"/>
  <c r="H157" i="1"/>
  <c r="L157" i="1"/>
  <c r="Q157" i="1"/>
  <c r="I157" i="1"/>
  <c r="R157" i="1"/>
  <c r="S157" i="1"/>
</calcChain>
</file>

<file path=xl/sharedStrings.xml><?xml version="1.0" encoding="utf-8"?>
<sst xmlns="http://schemas.openxmlformats.org/spreadsheetml/2006/main" count="1743" uniqueCount="161">
  <si>
    <t>Adam Aircraft</t>
  </si>
  <si>
    <t>A500</t>
  </si>
  <si>
    <t>-</t>
  </si>
  <si>
    <t>Air Tractor</t>
  </si>
  <si>
    <t>AT-401B</t>
  </si>
  <si>
    <t>Alpha Aviation</t>
  </si>
  <si>
    <t>120T</t>
  </si>
  <si>
    <t>160A</t>
  </si>
  <si>
    <t>160Ai</t>
  </si>
  <si>
    <t>American Champion</t>
  </si>
  <si>
    <t>7EC Champ</t>
  </si>
  <si>
    <t>7ECA Citabria Aurora</t>
  </si>
  <si>
    <t>7GCAA Citabria Adventurer</t>
  </si>
  <si>
    <t>7GCBC Citabria Explorer</t>
  </si>
  <si>
    <t>8GCBC Scout</t>
  </si>
  <si>
    <t>8KCAB Super Decathlon</t>
  </si>
  <si>
    <t>8KCAB Xtreme Decathlon</t>
  </si>
  <si>
    <t>n/a</t>
  </si>
  <si>
    <t>AVIC General</t>
  </si>
  <si>
    <t>Y5B</t>
  </si>
  <si>
    <t>LE500</t>
  </si>
  <si>
    <t>A2C</t>
  </si>
  <si>
    <t>Columbia Aircraft (prev. Lancair)</t>
  </si>
  <si>
    <t>Columbia 300</t>
  </si>
  <si>
    <t>Columbia 350</t>
  </si>
  <si>
    <t>Columbia 400</t>
  </si>
  <si>
    <t>Cirrus Aircraft</t>
  </si>
  <si>
    <t>Cirrus SR20</t>
  </si>
  <si>
    <t>Cirrus SR22</t>
  </si>
  <si>
    <t>Cirrus SR22T</t>
  </si>
  <si>
    <t>Cirrus SRV</t>
  </si>
  <si>
    <t>CubCrafters</t>
  </si>
  <si>
    <t>CC11-100 Sport Cub S2</t>
  </si>
  <si>
    <t>CC11-160 Carbon Cub SS</t>
  </si>
  <si>
    <t>CC18-180 Top Cub</t>
  </si>
  <si>
    <t>CC19-180 XCub</t>
  </si>
  <si>
    <t>Diamond Aircraft</t>
  </si>
  <si>
    <t>HK-36</t>
  </si>
  <si>
    <t>DA-20</t>
  </si>
  <si>
    <t>DA-40</t>
  </si>
  <si>
    <t>DA-42</t>
  </si>
  <si>
    <t>DA-62</t>
  </si>
  <si>
    <t>Discovery Aviation (prev. Liberty)</t>
  </si>
  <si>
    <t>XL2</t>
  </si>
  <si>
    <t>Extra Aircraft</t>
  </si>
  <si>
    <t>Flight Design GmbH</t>
  </si>
  <si>
    <t>ASTM CT Series</t>
  </si>
  <si>
    <t>ICON Aircraft</t>
  </si>
  <si>
    <t>A5</t>
  </si>
  <si>
    <t>Mahindra Aerospace (prev. GippsAero)</t>
  </si>
  <si>
    <t>Airvan 8</t>
  </si>
  <si>
    <t>Maule Air Incorporated</t>
  </si>
  <si>
    <t>M-4-180A, V</t>
  </si>
  <si>
    <t>M-7-235, A, B, C</t>
  </si>
  <si>
    <t>M-7-260, C</t>
  </si>
  <si>
    <t>MT-7-235</t>
  </si>
  <si>
    <t>MT-7-260</t>
  </si>
  <si>
    <t>MX-7-180, A, B, C, AC</t>
  </si>
  <si>
    <t>MXT-7-160</t>
  </si>
  <si>
    <t>MXT-7-180, A, AC</t>
  </si>
  <si>
    <t>M-8-235</t>
  </si>
  <si>
    <t>M-9-235</t>
  </si>
  <si>
    <t>Mooney International Corporation</t>
  </si>
  <si>
    <t>M20R Ovation</t>
  </si>
  <si>
    <t>M20R Ovation 2</t>
  </si>
  <si>
    <t>M20U Ovation Ultra</t>
  </si>
  <si>
    <t>M20S Eagle 2</t>
  </si>
  <si>
    <t>M20TN Acclaim</t>
  </si>
  <si>
    <t>M20V Acclaim Ultra</t>
  </si>
  <si>
    <t>Pacific Aerospace Corporation</t>
  </si>
  <si>
    <t>CT/4E Airtrainer</t>
  </si>
  <si>
    <t>Piper Aircraft, Inc.</t>
  </si>
  <si>
    <t>PA-28-161 Warrior III</t>
  </si>
  <si>
    <t>PA-28-181 Archer III</t>
  </si>
  <si>
    <t>PA-28R-201 Arrow IV</t>
  </si>
  <si>
    <t>PA-32-301FT Piper 6X</t>
  </si>
  <si>
    <t>PA-32-301XTC Piper 6XT</t>
  </si>
  <si>
    <t>PA-32R-301 Saratoga II HP</t>
  </si>
  <si>
    <t>PA-32-301T Saratoga II TC</t>
  </si>
  <si>
    <t>PA-34-220T Seneca V</t>
  </si>
  <si>
    <t>PA-44-180 Seminole</t>
  </si>
  <si>
    <t>PA-46-350P Malibu Mirage / M350</t>
  </si>
  <si>
    <t xml:space="preserve">PA-46R-350T Matrix </t>
  </si>
  <si>
    <t>Quartz Mountain Aerospace</t>
  </si>
  <si>
    <t>QMA 11E</t>
  </si>
  <si>
    <t>SONACA Aircraft</t>
  </si>
  <si>
    <t>Sonaca 200</t>
  </si>
  <si>
    <t>Symphony Aircraft (prev. OMF)</t>
  </si>
  <si>
    <t>Symphony 160</t>
  </si>
  <si>
    <t>TECNAM Aircraft</t>
  </si>
  <si>
    <t>ASTM - LSA</t>
  </si>
  <si>
    <t>P2002JF</t>
  </si>
  <si>
    <t>P92JS</t>
  </si>
  <si>
    <t>P2002JR</t>
  </si>
  <si>
    <t>P2008JC</t>
  </si>
  <si>
    <t>P2006T</t>
  </si>
  <si>
    <t>P2010P Twenty Ten</t>
  </si>
  <si>
    <t>P2012 Traveller</t>
  </si>
  <si>
    <t>Textron Aviation (Beechcraft)</t>
  </si>
  <si>
    <t>Beechcraft Bonanza A/G36</t>
  </si>
  <si>
    <t>Beechcraft Baron B/G58</t>
  </si>
  <si>
    <t>Textron Aviation (Cessna Aircraft)</t>
  </si>
  <si>
    <t>CE-162 SkyCatcher</t>
  </si>
  <si>
    <t>CE-172R Skyhawk</t>
  </si>
  <si>
    <t>CE-172S Skyhawk SP</t>
  </si>
  <si>
    <t>CE-182T Skylane</t>
  </si>
  <si>
    <t>CE-T182T Turbo Skylane</t>
  </si>
  <si>
    <t>CE-206H Stationair</t>
  </si>
  <si>
    <t>CE-T206H Turbo Stationair</t>
  </si>
  <si>
    <t>CE-350 Corvalis</t>
  </si>
  <si>
    <t>CE-240 TTx (prev. CE-400 Corvalis TTx)</t>
  </si>
  <si>
    <t>Tiger Aircraft</t>
  </si>
  <si>
    <t>AG-5B Tiger</t>
  </si>
  <si>
    <t>WACO Classic Aircraft</t>
  </si>
  <si>
    <t>YMF-5D</t>
  </si>
  <si>
    <t>XtremeAir GmbH</t>
  </si>
  <si>
    <t>XA41</t>
  </si>
  <si>
    <t>XA42</t>
  </si>
  <si>
    <t>Total Number of Airplanes</t>
  </si>
  <si>
    <t>% Change</t>
  </si>
  <si>
    <t>Total Billings for Airplanes ($M)</t>
  </si>
  <si>
    <t>Source: GAMA</t>
  </si>
  <si>
    <t>Table 1.3c includes all piston engine airplanes delivered by the manufacturers listed, including type-certified piston-engine airplanes under airworthiness standards other than Part/CS-23, such as those type certified under EASA CS-Very Light Aircraft and CS-Light Sport Aircraft, as well as FAA Special Light Sport Aircraft.</t>
  </si>
  <si>
    <t>F2</t>
  </si>
  <si>
    <t>E-350 Explorer</t>
  </si>
  <si>
    <t>PA-28-181 Pilot 100i</t>
  </si>
  <si>
    <t>CC19 XCub/NXCub</t>
  </si>
  <si>
    <t>DA-50</t>
  </si>
  <si>
    <t>Daher (prev. SOCATA EADS)</t>
  </si>
  <si>
    <t>TB-9 Tampico</t>
  </si>
  <si>
    <t>TB-10</t>
  </si>
  <si>
    <t>TB-20</t>
  </si>
  <si>
    <t>TB-21</t>
  </si>
  <si>
    <t>TB-200</t>
  </si>
  <si>
    <t>Aviat Aircraft</t>
  </si>
  <si>
    <t>A-1B Husky</t>
  </si>
  <si>
    <t>Husky Pup</t>
  </si>
  <si>
    <t>S-2C Pitts</t>
  </si>
  <si>
    <t>SR20</t>
  </si>
  <si>
    <t>B610C</t>
  </si>
  <si>
    <t>Extra NB</t>
  </si>
  <si>
    <t>Extra 300</t>
  </si>
  <si>
    <t>Game Composites</t>
  </si>
  <si>
    <t>GB1 GameBird</t>
  </si>
  <si>
    <t>P-Mentor</t>
  </si>
  <si>
    <t>AG50</t>
  </si>
  <si>
    <t>Carbon Cub LSA &amp; E/A-B</t>
  </si>
  <si>
    <t>XCub/NX Cub E/A-B</t>
  </si>
  <si>
    <t>PA-18-181 Archer/ Pilot 100i</t>
  </si>
  <si>
    <t>Alpha Trainer ASTM</t>
  </si>
  <si>
    <t>VSV ASTM</t>
  </si>
  <si>
    <t>Virus SW 121 Explorer</t>
  </si>
  <si>
    <t>Virus SW 128 Velis Electro</t>
  </si>
  <si>
    <t>Pipistrel by Textron Aviation</t>
  </si>
  <si>
    <t>Junkers A50 Junior S-LSA</t>
  </si>
  <si>
    <t>Great Lakes 2T-1A-2</t>
  </si>
  <si>
    <t>Amphibious YMF-5</t>
  </si>
  <si>
    <t>1.3c Worldwide Piston-Engine Airplane Shipments by Manufacturer (2003-2023)</t>
  </si>
  <si>
    <t>M-7-420AC</t>
  </si>
  <si>
    <t>M20M Bravo DX</t>
  </si>
  <si>
    <t>Updated August 12, 2024: Original released had missing data for PA-44 Seminole for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</si>
</sst>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2" fillId="0" borderId="2" xfId="1" applyNumberFormat="1" applyFont="1" applyFill="1" applyBorder="1" applyAlignment="1">
      <alignment horizontal="right"/>
    </xf>
    <xf numFmtId="165" fontId="0" fillId="0" borderId="0" xfId="2" applyNumberFormat="1" applyFont="1" applyFill="1" applyAlignment="1">
      <alignment horizontal="right"/>
    </xf>
    <xf numFmtId="165" fontId="4" fillId="0" borderId="0" xfId="2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0" fillId="0" borderId="0" xfId="0" quotePrefix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/>
    <xf numFmtId="164" fontId="3" fillId="0" borderId="0" xfId="1" applyNumberFormat="1" applyFont="1" applyFill="1" applyAlignment="1">
      <alignment horizontal="right"/>
    </xf>
    <xf numFmtId="0" fontId="0" fillId="0" borderId="1" xfId="0" applyBorder="1"/>
    <xf numFmtId="165" fontId="4" fillId="0" borderId="1" xfId="2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5"/>
  <sheetViews>
    <sheetView tabSelected="1" topLeftCell="F136" workbookViewId="0">
      <selection activeCell="W156" sqref="W156"/>
    </sheetView>
  </sheetViews>
  <sheetFormatPr defaultRowHeight="14.4" x14ac:dyDescent="0.3"/>
  <cols>
    <col min="1" max="1" width="4.6640625" customWidth="1"/>
    <col min="2" max="2" width="34.6640625" bestFit="1" customWidth="1"/>
    <col min="3" max="21" width="8.6640625" customWidth="1"/>
  </cols>
  <sheetData>
    <row r="1" spans="1:23" x14ac:dyDescent="0.3">
      <c r="A1" t="s">
        <v>157</v>
      </c>
    </row>
    <row r="2" spans="1:23" x14ac:dyDescent="0.3">
      <c r="C2">
        <v>2003</v>
      </c>
      <c r="D2">
        <v>2004</v>
      </c>
      <c r="E2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  <c r="L2" s="6">
        <v>2012</v>
      </c>
      <c r="M2" s="6">
        <v>2013</v>
      </c>
      <c r="N2" s="6">
        <v>2014</v>
      </c>
      <c r="O2" s="6">
        <v>2015</v>
      </c>
      <c r="P2" s="6">
        <v>2016</v>
      </c>
      <c r="Q2" s="6">
        <v>2017</v>
      </c>
      <c r="R2" s="6">
        <v>2018</v>
      </c>
      <c r="S2" s="6">
        <v>2019</v>
      </c>
      <c r="T2" s="6">
        <v>2020</v>
      </c>
      <c r="U2" s="6">
        <v>2021</v>
      </c>
      <c r="V2" s="6">
        <v>2022</v>
      </c>
      <c r="W2" s="6">
        <v>2023</v>
      </c>
    </row>
    <row r="3" spans="1:23" x14ac:dyDescent="0.3">
      <c r="A3" s="7" t="s">
        <v>0</v>
      </c>
      <c r="B3" s="7"/>
      <c r="C3" s="8">
        <f t="shared" ref="C3:J3" si="0">SUM(C4)</f>
        <v>0</v>
      </c>
      <c r="D3" s="8">
        <f t="shared" si="0"/>
        <v>0</v>
      </c>
      <c r="E3" s="8">
        <f t="shared" si="0"/>
        <v>2</v>
      </c>
      <c r="F3" s="8">
        <f t="shared" si="0"/>
        <v>4</v>
      </c>
      <c r="G3" s="8">
        <f t="shared" si="0"/>
        <v>3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8">
        <f t="shared" ref="K3:W3" si="1">SUM(K4)</f>
        <v>0</v>
      </c>
      <c r="L3" s="8">
        <f t="shared" si="1"/>
        <v>0</v>
      </c>
      <c r="M3" s="8">
        <f t="shared" si="1"/>
        <v>0</v>
      </c>
      <c r="N3" s="8">
        <f t="shared" si="1"/>
        <v>0</v>
      </c>
      <c r="O3" s="8">
        <f t="shared" si="1"/>
        <v>0</v>
      </c>
      <c r="P3" s="8">
        <f t="shared" si="1"/>
        <v>0</v>
      </c>
      <c r="Q3" s="8">
        <f t="shared" si="1"/>
        <v>0</v>
      </c>
      <c r="R3" s="8">
        <f t="shared" si="1"/>
        <v>0</v>
      </c>
      <c r="S3" s="8">
        <f t="shared" si="1"/>
        <v>0</v>
      </c>
      <c r="T3" s="8">
        <f t="shared" si="1"/>
        <v>0</v>
      </c>
      <c r="U3" s="8">
        <f t="shared" si="1"/>
        <v>0</v>
      </c>
      <c r="V3" s="8">
        <f t="shared" si="1"/>
        <v>0</v>
      </c>
      <c r="W3" s="8">
        <f t="shared" si="1"/>
        <v>0</v>
      </c>
    </row>
    <row r="4" spans="1:23" x14ac:dyDescent="0.3">
      <c r="B4" t="s">
        <v>1</v>
      </c>
      <c r="C4" s="6" t="s">
        <v>2</v>
      </c>
      <c r="D4" s="6" t="s">
        <v>2</v>
      </c>
      <c r="E4">
        <v>2</v>
      </c>
      <c r="F4" s="6">
        <v>4</v>
      </c>
      <c r="G4" s="6">
        <v>3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  <c r="V4" s="6" t="s">
        <v>2</v>
      </c>
      <c r="W4" s="6" t="s">
        <v>2</v>
      </c>
    </row>
    <row r="5" spans="1:23" x14ac:dyDescent="0.3">
      <c r="A5" s="7" t="s">
        <v>3</v>
      </c>
      <c r="B5" s="7"/>
      <c r="C5" s="8" t="s">
        <v>17</v>
      </c>
      <c r="D5" s="8" t="s">
        <v>17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  <c r="J5" s="8" t="s">
        <v>17</v>
      </c>
      <c r="K5" s="8" t="s">
        <v>17</v>
      </c>
      <c r="L5" s="8">
        <f t="shared" ref="L5:W5" si="2">SUM(L6)</f>
        <v>1</v>
      </c>
      <c r="M5" s="8">
        <f t="shared" si="2"/>
        <v>0</v>
      </c>
      <c r="N5" s="8">
        <f t="shared" si="2"/>
        <v>1</v>
      </c>
      <c r="O5" s="8">
        <f t="shared" si="2"/>
        <v>1</v>
      </c>
      <c r="P5" s="8">
        <f t="shared" si="2"/>
        <v>0</v>
      </c>
      <c r="Q5" s="8">
        <f t="shared" si="2"/>
        <v>1</v>
      </c>
      <c r="R5" s="8">
        <f t="shared" si="2"/>
        <v>0</v>
      </c>
      <c r="S5" s="8">
        <f t="shared" si="2"/>
        <v>0</v>
      </c>
      <c r="T5" s="8">
        <f t="shared" si="2"/>
        <v>0</v>
      </c>
      <c r="U5" s="8">
        <f t="shared" si="2"/>
        <v>0</v>
      </c>
      <c r="V5" s="8">
        <f t="shared" si="2"/>
        <v>0</v>
      </c>
      <c r="W5" s="8">
        <f t="shared" si="2"/>
        <v>0</v>
      </c>
    </row>
    <row r="6" spans="1:23" x14ac:dyDescent="0.3">
      <c r="B6" t="s">
        <v>4</v>
      </c>
      <c r="C6" s="6" t="s">
        <v>17</v>
      </c>
      <c r="D6" s="6" t="s">
        <v>17</v>
      </c>
      <c r="E6" s="6" t="s">
        <v>17</v>
      </c>
      <c r="F6" s="6" t="s">
        <v>17</v>
      </c>
      <c r="G6" s="6" t="s">
        <v>17</v>
      </c>
      <c r="H6" s="6" t="s">
        <v>17</v>
      </c>
      <c r="I6" s="6" t="s">
        <v>17</v>
      </c>
      <c r="J6" s="6" t="s">
        <v>17</v>
      </c>
      <c r="K6" s="6" t="s">
        <v>17</v>
      </c>
      <c r="L6" s="6">
        <v>1</v>
      </c>
      <c r="M6" s="6">
        <v>0</v>
      </c>
      <c r="N6">
        <v>1</v>
      </c>
      <c r="O6" s="6">
        <v>1</v>
      </c>
      <c r="P6">
        <v>0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</row>
    <row r="7" spans="1:23" x14ac:dyDescent="0.3">
      <c r="A7" s="7" t="s">
        <v>5</v>
      </c>
      <c r="B7" s="7"/>
      <c r="C7" s="8">
        <f t="shared" ref="C7:J7" si="3">SUM(C8:C10)</f>
        <v>0</v>
      </c>
      <c r="D7" s="8">
        <f t="shared" si="3"/>
        <v>0</v>
      </c>
      <c r="E7" s="8">
        <f t="shared" si="3"/>
        <v>0</v>
      </c>
      <c r="F7" s="8">
        <f t="shared" si="3"/>
        <v>5</v>
      </c>
      <c r="G7" s="8">
        <f t="shared" si="3"/>
        <v>13</v>
      </c>
      <c r="H7" s="8">
        <f t="shared" si="3"/>
        <v>1</v>
      </c>
      <c r="I7" s="8">
        <f t="shared" si="3"/>
        <v>0</v>
      </c>
      <c r="J7" s="8">
        <f t="shared" si="3"/>
        <v>0</v>
      </c>
      <c r="K7" s="8">
        <f t="shared" ref="K7:W7" si="4">SUM(K8:K10)</f>
        <v>0</v>
      </c>
      <c r="L7" s="8">
        <f t="shared" si="4"/>
        <v>0</v>
      </c>
      <c r="M7" s="8">
        <f t="shared" si="4"/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8">
        <f t="shared" si="4"/>
        <v>0</v>
      </c>
      <c r="R7" s="8">
        <f t="shared" si="4"/>
        <v>0</v>
      </c>
      <c r="S7" s="8">
        <f t="shared" si="4"/>
        <v>0</v>
      </c>
      <c r="T7" s="8">
        <f t="shared" si="4"/>
        <v>0</v>
      </c>
      <c r="U7" s="8">
        <f t="shared" si="4"/>
        <v>0</v>
      </c>
      <c r="V7" s="8">
        <f t="shared" si="4"/>
        <v>0</v>
      </c>
      <c r="W7" s="8">
        <f t="shared" si="4"/>
        <v>0</v>
      </c>
    </row>
    <row r="8" spans="1:23" x14ac:dyDescent="0.3">
      <c r="B8" t="s">
        <v>6</v>
      </c>
      <c r="C8" s="6" t="s">
        <v>2</v>
      </c>
      <c r="D8" s="6" t="s">
        <v>2</v>
      </c>
      <c r="E8" s="6" t="s">
        <v>2</v>
      </c>
      <c r="F8" s="6" t="s">
        <v>2</v>
      </c>
      <c r="G8" s="6">
        <v>2</v>
      </c>
      <c r="H8" s="6" t="s">
        <v>2</v>
      </c>
      <c r="I8" s="6" t="s">
        <v>2</v>
      </c>
      <c r="J8" s="6" t="s">
        <v>2</v>
      </c>
      <c r="K8" s="6" t="s">
        <v>2</v>
      </c>
      <c r="L8" s="6" t="s">
        <v>2</v>
      </c>
      <c r="M8" s="6" t="s">
        <v>2</v>
      </c>
      <c r="N8" s="6" t="s">
        <v>2</v>
      </c>
      <c r="O8" s="6" t="s">
        <v>2</v>
      </c>
      <c r="P8" s="6" t="s">
        <v>2</v>
      </c>
      <c r="Q8" s="6" t="s">
        <v>2</v>
      </c>
      <c r="R8" s="6" t="s">
        <v>2</v>
      </c>
      <c r="S8" s="6" t="s">
        <v>2</v>
      </c>
      <c r="T8" s="6" t="s">
        <v>2</v>
      </c>
      <c r="U8" s="6" t="s">
        <v>2</v>
      </c>
      <c r="V8" s="6" t="s">
        <v>2</v>
      </c>
      <c r="W8" s="6" t="s">
        <v>2</v>
      </c>
    </row>
    <row r="9" spans="1:23" x14ac:dyDescent="0.3">
      <c r="B9" t="s">
        <v>7</v>
      </c>
      <c r="C9" s="6" t="s">
        <v>2</v>
      </c>
      <c r="D9" s="6" t="s">
        <v>2</v>
      </c>
      <c r="E9" s="6" t="s">
        <v>2</v>
      </c>
      <c r="F9" s="6">
        <v>5</v>
      </c>
      <c r="G9" s="6">
        <v>9</v>
      </c>
      <c r="H9" s="6">
        <v>1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</v>
      </c>
      <c r="P9" s="6" t="s">
        <v>2</v>
      </c>
      <c r="Q9" s="6" t="s">
        <v>2</v>
      </c>
      <c r="R9" s="6" t="s">
        <v>2</v>
      </c>
      <c r="S9" s="6" t="s">
        <v>2</v>
      </c>
      <c r="T9" s="6" t="s">
        <v>2</v>
      </c>
      <c r="U9" s="6" t="s">
        <v>2</v>
      </c>
      <c r="V9" s="6" t="s">
        <v>2</v>
      </c>
      <c r="W9" s="6" t="s">
        <v>2</v>
      </c>
    </row>
    <row r="10" spans="1:23" x14ac:dyDescent="0.3">
      <c r="B10" t="s">
        <v>8</v>
      </c>
      <c r="C10" s="6" t="s">
        <v>2</v>
      </c>
      <c r="D10" s="6" t="s">
        <v>2</v>
      </c>
      <c r="E10" s="6" t="s">
        <v>2</v>
      </c>
      <c r="F10" s="6" t="s">
        <v>2</v>
      </c>
      <c r="G10" s="6">
        <v>2</v>
      </c>
      <c r="H10" s="6">
        <v>0</v>
      </c>
      <c r="I10" s="6" t="s">
        <v>2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</v>
      </c>
      <c r="P10" s="6" t="s">
        <v>2</v>
      </c>
      <c r="Q10" s="6" t="s">
        <v>2</v>
      </c>
      <c r="R10" s="6" t="s">
        <v>2</v>
      </c>
      <c r="S10" s="6" t="s">
        <v>2</v>
      </c>
      <c r="T10" s="6" t="s">
        <v>2</v>
      </c>
      <c r="U10" s="6" t="s">
        <v>2</v>
      </c>
      <c r="V10" s="6" t="s">
        <v>2</v>
      </c>
      <c r="W10" s="6" t="s">
        <v>2</v>
      </c>
    </row>
    <row r="11" spans="1:23" x14ac:dyDescent="0.3">
      <c r="A11" s="7" t="s">
        <v>9</v>
      </c>
      <c r="B11" s="7"/>
      <c r="C11" s="8">
        <f t="shared" ref="C11:W11" si="5">SUM(C12:C18)</f>
        <v>63</v>
      </c>
      <c r="D11" s="8">
        <f t="shared" si="5"/>
        <v>94</v>
      </c>
      <c r="E11" s="8">
        <f t="shared" si="5"/>
        <v>89</v>
      </c>
      <c r="F11" s="8">
        <f t="shared" si="5"/>
        <v>60</v>
      </c>
      <c r="G11" s="8">
        <f t="shared" si="5"/>
        <v>70</v>
      </c>
      <c r="H11" s="8">
        <f t="shared" si="5"/>
        <v>54</v>
      </c>
      <c r="I11" s="8">
        <f t="shared" si="5"/>
        <v>26</v>
      </c>
      <c r="J11" s="8">
        <f t="shared" si="5"/>
        <v>37</v>
      </c>
      <c r="K11" s="8">
        <f t="shared" si="5"/>
        <v>29</v>
      </c>
      <c r="L11" s="8">
        <f t="shared" si="5"/>
        <v>18</v>
      </c>
      <c r="M11" s="8">
        <f t="shared" si="5"/>
        <v>26</v>
      </c>
      <c r="N11" s="8">
        <f t="shared" si="5"/>
        <v>30</v>
      </c>
      <c r="O11" s="8">
        <f t="shared" si="5"/>
        <v>19</v>
      </c>
      <c r="P11" s="8">
        <f t="shared" si="5"/>
        <v>19</v>
      </c>
      <c r="Q11" s="8">
        <f t="shared" si="5"/>
        <v>15</v>
      </c>
      <c r="R11" s="8">
        <f t="shared" si="5"/>
        <v>13</v>
      </c>
      <c r="S11" s="8">
        <f t="shared" si="5"/>
        <v>10</v>
      </c>
      <c r="T11" s="8">
        <f t="shared" si="5"/>
        <v>14</v>
      </c>
      <c r="U11" s="8">
        <f t="shared" si="5"/>
        <v>20</v>
      </c>
      <c r="V11" s="8">
        <f t="shared" si="5"/>
        <v>14</v>
      </c>
      <c r="W11" s="8">
        <f t="shared" si="5"/>
        <v>0</v>
      </c>
    </row>
    <row r="12" spans="1:23" x14ac:dyDescent="0.3">
      <c r="B12" t="s">
        <v>10</v>
      </c>
      <c r="C12" s="10" t="s">
        <v>2</v>
      </c>
      <c r="D12" s="10" t="s">
        <v>2</v>
      </c>
      <c r="E12" s="10" t="s">
        <v>2</v>
      </c>
      <c r="F12" s="6">
        <v>1</v>
      </c>
      <c r="G12" s="6">
        <v>21</v>
      </c>
      <c r="H12" s="6">
        <v>7</v>
      </c>
      <c r="I12" s="6">
        <v>1</v>
      </c>
      <c r="J12" s="6">
        <v>0</v>
      </c>
      <c r="K12" s="6">
        <v>3</v>
      </c>
      <c r="L12" s="6">
        <v>0</v>
      </c>
      <c r="M12" s="6">
        <v>3</v>
      </c>
      <c r="N12" s="6">
        <v>1</v>
      </c>
      <c r="O12">
        <v>1</v>
      </c>
      <c r="P12">
        <v>2</v>
      </c>
      <c r="Q12" s="6" t="s">
        <v>2</v>
      </c>
      <c r="R12" s="6" t="s">
        <v>2</v>
      </c>
      <c r="S12" s="6" t="s">
        <v>2</v>
      </c>
      <c r="T12" s="6" t="s">
        <v>2</v>
      </c>
      <c r="U12" s="6" t="s">
        <v>2</v>
      </c>
      <c r="V12" s="6" t="s">
        <v>2</v>
      </c>
      <c r="W12" s="6" t="s">
        <v>2</v>
      </c>
    </row>
    <row r="13" spans="1:23" x14ac:dyDescent="0.3">
      <c r="B13" t="s">
        <v>11</v>
      </c>
      <c r="C13">
        <v>2</v>
      </c>
      <c r="D13">
        <v>2</v>
      </c>
      <c r="E13">
        <v>3</v>
      </c>
      <c r="F13" s="6">
        <v>2</v>
      </c>
      <c r="G13" s="6">
        <v>4</v>
      </c>
      <c r="H13" s="6">
        <v>3</v>
      </c>
      <c r="I13" s="6">
        <v>2</v>
      </c>
      <c r="J13" s="6">
        <v>2</v>
      </c>
      <c r="K13" s="6">
        <v>1</v>
      </c>
      <c r="L13" s="6">
        <v>0</v>
      </c>
      <c r="M13" s="6">
        <v>0</v>
      </c>
      <c r="N13" s="6">
        <v>2</v>
      </c>
      <c r="O13">
        <v>1</v>
      </c>
      <c r="P13">
        <v>0</v>
      </c>
      <c r="Q13">
        <v>0</v>
      </c>
      <c r="R13">
        <v>2</v>
      </c>
      <c r="S13">
        <v>0</v>
      </c>
      <c r="T13">
        <v>0</v>
      </c>
      <c r="U13">
        <v>0</v>
      </c>
      <c r="V13">
        <v>0</v>
      </c>
      <c r="W13" s="6" t="s">
        <v>17</v>
      </c>
    </row>
    <row r="14" spans="1:23" x14ac:dyDescent="0.3">
      <c r="B14" t="s">
        <v>12</v>
      </c>
      <c r="C14">
        <v>9</v>
      </c>
      <c r="D14">
        <v>12</v>
      </c>
      <c r="E14">
        <v>12</v>
      </c>
      <c r="F14" s="6">
        <v>6</v>
      </c>
      <c r="G14" s="6">
        <v>6</v>
      </c>
      <c r="H14" s="6">
        <v>2</v>
      </c>
      <c r="I14" s="6">
        <v>1</v>
      </c>
      <c r="J14" s="6">
        <v>2</v>
      </c>
      <c r="K14" s="6">
        <v>0</v>
      </c>
      <c r="L14" s="6">
        <v>0</v>
      </c>
      <c r="M14" s="6">
        <v>0</v>
      </c>
      <c r="N14" s="6">
        <v>0</v>
      </c>
      <c r="O14">
        <v>0</v>
      </c>
      <c r="P14">
        <v>0</v>
      </c>
      <c r="Q14">
        <v>0</v>
      </c>
      <c r="R14">
        <v>2</v>
      </c>
      <c r="S14">
        <v>0</v>
      </c>
      <c r="T14">
        <v>0</v>
      </c>
      <c r="U14">
        <v>0</v>
      </c>
      <c r="V14">
        <v>0</v>
      </c>
      <c r="W14" s="6" t="s">
        <v>17</v>
      </c>
    </row>
    <row r="15" spans="1:23" x14ac:dyDescent="0.3">
      <c r="B15" t="s">
        <v>13</v>
      </c>
      <c r="C15">
        <v>12</v>
      </c>
      <c r="D15">
        <v>24</v>
      </c>
      <c r="E15">
        <v>26</v>
      </c>
      <c r="F15" s="6">
        <v>16</v>
      </c>
      <c r="G15" s="6">
        <v>8</v>
      </c>
      <c r="H15" s="6">
        <v>8</v>
      </c>
      <c r="I15" s="6">
        <v>4</v>
      </c>
      <c r="J15" s="6">
        <v>4</v>
      </c>
      <c r="K15" s="6">
        <v>6</v>
      </c>
      <c r="L15" s="6">
        <v>3</v>
      </c>
      <c r="M15" s="6">
        <v>1</v>
      </c>
      <c r="N15" s="6">
        <v>3</v>
      </c>
      <c r="O15">
        <v>0</v>
      </c>
      <c r="P15">
        <v>1</v>
      </c>
      <c r="Q15">
        <v>2</v>
      </c>
      <c r="R15">
        <v>1</v>
      </c>
      <c r="S15">
        <v>1</v>
      </c>
      <c r="T15">
        <v>2</v>
      </c>
      <c r="U15">
        <v>4</v>
      </c>
      <c r="V15">
        <v>3</v>
      </c>
      <c r="W15" s="6" t="s">
        <v>17</v>
      </c>
    </row>
    <row r="16" spans="1:23" x14ac:dyDescent="0.3">
      <c r="B16" t="s">
        <v>14</v>
      </c>
      <c r="C16">
        <v>8</v>
      </c>
      <c r="D16">
        <v>18</v>
      </c>
      <c r="E16">
        <v>9</v>
      </c>
      <c r="F16" s="6">
        <v>14</v>
      </c>
      <c r="G16" s="6">
        <v>8</v>
      </c>
      <c r="H16" s="6">
        <v>10</v>
      </c>
      <c r="I16" s="6">
        <v>8</v>
      </c>
      <c r="J16" s="6">
        <v>15</v>
      </c>
      <c r="K16" s="6">
        <v>13</v>
      </c>
      <c r="L16" s="6">
        <v>7</v>
      </c>
      <c r="M16" s="6">
        <v>6</v>
      </c>
      <c r="N16" s="6">
        <v>7</v>
      </c>
      <c r="O16">
        <v>6</v>
      </c>
      <c r="P16">
        <v>10</v>
      </c>
      <c r="Q16">
        <v>8</v>
      </c>
      <c r="R16">
        <v>5</v>
      </c>
      <c r="S16">
        <v>6</v>
      </c>
      <c r="T16">
        <v>8</v>
      </c>
      <c r="U16">
        <v>11</v>
      </c>
      <c r="V16">
        <v>4</v>
      </c>
      <c r="W16" s="6" t="s">
        <v>17</v>
      </c>
    </row>
    <row r="17" spans="1:23" x14ac:dyDescent="0.3">
      <c r="B17" t="s">
        <v>15</v>
      </c>
      <c r="C17">
        <v>32</v>
      </c>
      <c r="D17">
        <v>38</v>
      </c>
      <c r="E17">
        <v>39</v>
      </c>
      <c r="F17" s="6">
        <v>21</v>
      </c>
      <c r="G17" s="6">
        <v>23</v>
      </c>
      <c r="H17" s="6">
        <v>24</v>
      </c>
      <c r="I17" s="6">
        <v>10</v>
      </c>
      <c r="J17" s="6">
        <v>14</v>
      </c>
      <c r="K17" s="6">
        <v>6</v>
      </c>
      <c r="L17" s="6">
        <v>8</v>
      </c>
      <c r="M17" s="6">
        <v>10</v>
      </c>
      <c r="N17" s="6">
        <v>14</v>
      </c>
      <c r="O17">
        <v>6</v>
      </c>
      <c r="P17">
        <v>6</v>
      </c>
      <c r="Q17">
        <v>5</v>
      </c>
      <c r="R17">
        <v>3</v>
      </c>
      <c r="S17">
        <v>3</v>
      </c>
      <c r="T17">
        <v>4</v>
      </c>
      <c r="U17">
        <v>5</v>
      </c>
      <c r="V17">
        <v>7</v>
      </c>
      <c r="W17" s="6" t="s">
        <v>17</v>
      </c>
    </row>
    <row r="18" spans="1:23" x14ac:dyDescent="0.3">
      <c r="B18" t="s">
        <v>16</v>
      </c>
      <c r="C18" s="6" t="s">
        <v>2</v>
      </c>
      <c r="D18" s="6" t="s">
        <v>2</v>
      </c>
      <c r="E18" s="6" t="s">
        <v>2</v>
      </c>
      <c r="F18" s="6" t="s">
        <v>2</v>
      </c>
      <c r="G18" s="6" t="s">
        <v>2</v>
      </c>
      <c r="H18" s="6" t="s">
        <v>2</v>
      </c>
      <c r="I18" s="6" t="s">
        <v>2</v>
      </c>
      <c r="J18" s="6" t="s">
        <v>2</v>
      </c>
      <c r="K18" s="6" t="s">
        <v>2</v>
      </c>
      <c r="L18" s="6" t="s">
        <v>2</v>
      </c>
      <c r="M18" s="6">
        <v>6</v>
      </c>
      <c r="N18" s="6">
        <v>3</v>
      </c>
      <c r="O18">
        <v>5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 s="6" t="s">
        <v>17</v>
      </c>
    </row>
    <row r="19" spans="1:23" x14ac:dyDescent="0.3">
      <c r="A19" s="7" t="s">
        <v>134</v>
      </c>
      <c r="B19" s="7"/>
      <c r="C19" s="8">
        <f>SUM(C20:C22)</f>
        <v>47</v>
      </c>
      <c r="D19" s="8">
        <f>SUM(D20:D22)</f>
        <v>42</v>
      </c>
      <c r="E19" s="8">
        <f t="shared" ref="E19:W19" si="6">SUM(E20:E22)</f>
        <v>47</v>
      </c>
      <c r="F19" s="8">
        <f t="shared" si="6"/>
        <v>0</v>
      </c>
      <c r="G19" s="8">
        <f t="shared" si="6"/>
        <v>0</v>
      </c>
      <c r="H19" s="8">
        <f t="shared" si="6"/>
        <v>0</v>
      </c>
      <c r="I19" s="8">
        <f t="shared" si="6"/>
        <v>0</v>
      </c>
      <c r="J19" s="8">
        <f t="shared" si="6"/>
        <v>0</v>
      </c>
      <c r="K19" s="8">
        <f t="shared" si="6"/>
        <v>0</v>
      </c>
      <c r="L19" s="8">
        <f t="shared" si="6"/>
        <v>0</v>
      </c>
      <c r="M19" s="8">
        <f t="shared" si="6"/>
        <v>0</v>
      </c>
      <c r="N19" s="8">
        <f t="shared" si="6"/>
        <v>0</v>
      </c>
      <c r="O19" s="8">
        <f t="shared" si="6"/>
        <v>0</v>
      </c>
      <c r="P19" s="8">
        <f t="shared" si="6"/>
        <v>0</v>
      </c>
      <c r="Q19" s="8">
        <f t="shared" si="6"/>
        <v>0</v>
      </c>
      <c r="R19" s="8">
        <f t="shared" si="6"/>
        <v>0</v>
      </c>
      <c r="S19" s="8">
        <f t="shared" si="6"/>
        <v>0</v>
      </c>
      <c r="T19" s="8">
        <f t="shared" si="6"/>
        <v>0</v>
      </c>
      <c r="U19" s="8">
        <f t="shared" si="6"/>
        <v>0</v>
      </c>
      <c r="V19" s="8">
        <f t="shared" si="6"/>
        <v>0</v>
      </c>
      <c r="W19" s="8">
        <f t="shared" si="6"/>
        <v>0</v>
      </c>
    </row>
    <row r="20" spans="1:23" x14ac:dyDescent="0.3">
      <c r="B20" t="s">
        <v>135</v>
      </c>
      <c r="C20">
        <v>37</v>
      </c>
      <c r="D20" s="10">
        <v>30</v>
      </c>
      <c r="E20" s="10">
        <v>41</v>
      </c>
      <c r="F20" s="6" t="s">
        <v>17</v>
      </c>
      <c r="G20" s="6" t="s">
        <v>17</v>
      </c>
      <c r="H20" s="6" t="s">
        <v>17</v>
      </c>
      <c r="I20" s="6" t="s">
        <v>17</v>
      </c>
      <c r="J20" s="6" t="s">
        <v>17</v>
      </c>
      <c r="K20" s="6" t="s">
        <v>17</v>
      </c>
      <c r="L20" s="6" t="s">
        <v>17</v>
      </c>
      <c r="M20" s="6" t="s">
        <v>17</v>
      </c>
      <c r="N20" s="6" t="s">
        <v>17</v>
      </c>
      <c r="O20" s="6" t="s">
        <v>17</v>
      </c>
      <c r="P20" s="6" t="s">
        <v>17</v>
      </c>
      <c r="Q20" s="6" t="s">
        <v>17</v>
      </c>
      <c r="R20" s="6" t="s">
        <v>17</v>
      </c>
      <c r="S20" s="6" t="s">
        <v>17</v>
      </c>
      <c r="T20" s="6" t="s">
        <v>17</v>
      </c>
      <c r="U20" s="6" t="s">
        <v>17</v>
      </c>
      <c r="V20" s="6" t="s">
        <v>17</v>
      </c>
      <c r="W20" s="6" t="s">
        <v>17</v>
      </c>
    </row>
    <row r="21" spans="1:23" x14ac:dyDescent="0.3">
      <c r="B21" t="s">
        <v>136</v>
      </c>
      <c r="C21">
        <v>3</v>
      </c>
      <c r="D21">
        <v>3</v>
      </c>
      <c r="E21">
        <v>1</v>
      </c>
      <c r="F21" s="6" t="s">
        <v>17</v>
      </c>
      <c r="G21" s="6" t="s">
        <v>17</v>
      </c>
      <c r="H21" s="6" t="s">
        <v>17</v>
      </c>
      <c r="I21" s="6" t="s">
        <v>17</v>
      </c>
      <c r="J21" s="6" t="s">
        <v>17</v>
      </c>
      <c r="K21" s="6" t="s">
        <v>17</v>
      </c>
      <c r="L21" s="6" t="s">
        <v>17</v>
      </c>
      <c r="M21" s="6" t="s">
        <v>17</v>
      </c>
      <c r="N21" s="6" t="s">
        <v>17</v>
      </c>
      <c r="O21" s="6" t="s">
        <v>17</v>
      </c>
      <c r="P21" s="6" t="s">
        <v>17</v>
      </c>
      <c r="Q21" s="6" t="s">
        <v>17</v>
      </c>
      <c r="R21" s="6" t="s">
        <v>17</v>
      </c>
      <c r="S21" s="6" t="s">
        <v>17</v>
      </c>
      <c r="T21" s="6" t="s">
        <v>17</v>
      </c>
      <c r="U21" s="6" t="s">
        <v>17</v>
      </c>
      <c r="V21" s="6" t="s">
        <v>17</v>
      </c>
      <c r="W21" s="6" t="s">
        <v>17</v>
      </c>
    </row>
    <row r="22" spans="1:23" x14ac:dyDescent="0.3">
      <c r="B22" t="s">
        <v>137</v>
      </c>
      <c r="C22">
        <v>7</v>
      </c>
      <c r="D22">
        <v>9</v>
      </c>
      <c r="E22">
        <v>5</v>
      </c>
      <c r="F22" s="6" t="s">
        <v>17</v>
      </c>
      <c r="G22" s="6" t="s">
        <v>17</v>
      </c>
      <c r="H22" s="6" t="s">
        <v>17</v>
      </c>
      <c r="I22" s="6" t="s">
        <v>17</v>
      </c>
      <c r="J22" s="6" t="s">
        <v>17</v>
      </c>
      <c r="K22" s="6" t="s">
        <v>17</v>
      </c>
      <c r="L22" s="6" t="s">
        <v>17</v>
      </c>
      <c r="M22" s="6" t="s">
        <v>17</v>
      </c>
      <c r="N22" s="6" t="s">
        <v>17</v>
      </c>
      <c r="O22" s="6" t="s">
        <v>17</v>
      </c>
      <c r="P22" s="6" t="s">
        <v>17</v>
      </c>
      <c r="Q22" s="6" t="s">
        <v>17</v>
      </c>
      <c r="R22" s="6" t="s">
        <v>17</v>
      </c>
      <c r="S22" s="6" t="s">
        <v>17</v>
      </c>
      <c r="T22" s="6" t="s">
        <v>17</v>
      </c>
      <c r="U22" s="6" t="s">
        <v>17</v>
      </c>
      <c r="V22" s="6" t="s">
        <v>17</v>
      </c>
      <c r="W22" s="6" t="s">
        <v>17</v>
      </c>
    </row>
    <row r="23" spans="1:23" x14ac:dyDescent="0.3">
      <c r="A23" s="7" t="s">
        <v>18</v>
      </c>
      <c r="B23" s="7"/>
      <c r="C23" s="8">
        <f t="shared" ref="C23:T23" si="7">SUM(C27:C29)</f>
        <v>0</v>
      </c>
      <c r="D23" s="8">
        <f t="shared" si="7"/>
        <v>0</v>
      </c>
      <c r="E23" s="8">
        <f t="shared" si="7"/>
        <v>0</v>
      </c>
      <c r="F23" s="8">
        <f t="shared" si="7"/>
        <v>0</v>
      </c>
      <c r="G23" s="8">
        <f t="shared" si="7"/>
        <v>0</v>
      </c>
      <c r="H23" s="8">
        <f t="shared" si="7"/>
        <v>0</v>
      </c>
      <c r="I23" s="8">
        <f t="shared" si="7"/>
        <v>0</v>
      </c>
      <c r="J23" s="8">
        <f t="shared" si="7"/>
        <v>0</v>
      </c>
      <c r="K23" s="8">
        <f t="shared" si="7"/>
        <v>0</v>
      </c>
      <c r="L23" s="8">
        <f t="shared" si="7"/>
        <v>0</v>
      </c>
      <c r="M23" s="8">
        <f t="shared" si="7"/>
        <v>0</v>
      </c>
      <c r="N23" s="8">
        <f t="shared" si="7"/>
        <v>0</v>
      </c>
      <c r="O23" s="8">
        <f t="shared" si="7"/>
        <v>0</v>
      </c>
      <c r="P23" s="8">
        <f t="shared" si="7"/>
        <v>26</v>
      </c>
      <c r="Q23" s="8">
        <f t="shared" si="7"/>
        <v>22</v>
      </c>
      <c r="R23" s="8">
        <f t="shared" si="7"/>
        <v>14</v>
      </c>
      <c r="S23" s="8">
        <f t="shared" si="7"/>
        <v>12</v>
      </c>
      <c r="T23" s="8">
        <f t="shared" si="7"/>
        <v>14</v>
      </c>
      <c r="U23" s="8">
        <f>SUM(U24:U29)</f>
        <v>13</v>
      </c>
      <c r="V23" s="8">
        <f>SUM(V24:V29)</f>
        <v>43</v>
      </c>
      <c r="W23" s="8">
        <f>SUM(W24:W29)</f>
        <v>19</v>
      </c>
    </row>
    <row r="24" spans="1:23" x14ac:dyDescent="0.3">
      <c r="A24" s="9"/>
      <c r="B24" t="s">
        <v>138</v>
      </c>
      <c r="C24" s="6" t="s">
        <v>2</v>
      </c>
      <c r="D24" s="6" t="s">
        <v>2</v>
      </c>
      <c r="E24" s="6" t="s">
        <v>2</v>
      </c>
      <c r="F24" s="6" t="s">
        <v>2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</v>
      </c>
      <c r="P24" s="6" t="s">
        <v>2</v>
      </c>
      <c r="Q24" s="6" t="s">
        <v>2</v>
      </c>
      <c r="R24" s="6" t="s">
        <v>2</v>
      </c>
      <c r="S24" s="6" t="s">
        <v>2</v>
      </c>
      <c r="T24" s="6" t="s">
        <v>2</v>
      </c>
      <c r="U24" s="6" t="s">
        <v>2</v>
      </c>
      <c r="V24" s="6">
        <v>32</v>
      </c>
      <c r="W24" s="6">
        <v>9</v>
      </c>
    </row>
    <row r="25" spans="1:23" x14ac:dyDescent="0.3">
      <c r="A25" s="9"/>
      <c r="B25" t="s">
        <v>139</v>
      </c>
      <c r="C25" s="6" t="s">
        <v>2</v>
      </c>
      <c r="D25" s="6" t="s">
        <v>2</v>
      </c>
      <c r="E25" s="6" t="s">
        <v>2</v>
      </c>
      <c r="F25" s="6" t="s">
        <v>2</v>
      </c>
      <c r="G25" s="6" t="s">
        <v>2</v>
      </c>
      <c r="H25" s="6" t="s">
        <v>2</v>
      </c>
      <c r="I25" s="6" t="s">
        <v>2</v>
      </c>
      <c r="J25" s="6" t="s">
        <v>2</v>
      </c>
      <c r="K25" s="6" t="s">
        <v>2</v>
      </c>
      <c r="L25" s="6" t="s">
        <v>2</v>
      </c>
      <c r="M25" s="6" t="s">
        <v>2</v>
      </c>
      <c r="N25" s="6" t="s">
        <v>2</v>
      </c>
      <c r="O25" s="6" t="s">
        <v>2</v>
      </c>
      <c r="P25" s="6" t="s">
        <v>2</v>
      </c>
      <c r="Q25" s="6" t="s">
        <v>2</v>
      </c>
      <c r="R25" s="6" t="s">
        <v>2</v>
      </c>
      <c r="S25" s="6" t="s">
        <v>2</v>
      </c>
      <c r="T25" s="6" t="s">
        <v>2</v>
      </c>
      <c r="U25" s="6" t="s">
        <v>2</v>
      </c>
      <c r="V25">
        <v>6</v>
      </c>
      <c r="W25">
        <v>1</v>
      </c>
    </row>
    <row r="26" spans="1:23" x14ac:dyDescent="0.3">
      <c r="A26" s="9"/>
      <c r="B26" t="s">
        <v>145</v>
      </c>
      <c r="C26" s="6" t="s">
        <v>2</v>
      </c>
      <c r="D26" s="6" t="s">
        <v>2</v>
      </c>
      <c r="E26" s="6" t="s">
        <v>2</v>
      </c>
      <c r="F26" s="6" t="s">
        <v>2</v>
      </c>
      <c r="G26" s="6" t="s">
        <v>2</v>
      </c>
      <c r="H26" s="6" t="s">
        <v>2</v>
      </c>
      <c r="I26" s="6" t="s">
        <v>2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</v>
      </c>
      <c r="P26" s="6" t="s">
        <v>2</v>
      </c>
      <c r="Q26" s="6" t="s">
        <v>2</v>
      </c>
      <c r="R26" s="6" t="s">
        <v>2</v>
      </c>
      <c r="S26" s="6" t="s">
        <v>2</v>
      </c>
      <c r="T26" s="6" t="s">
        <v>2</v>
      </c>
      <c r="U26" s="6" t="s">
        <v>2</v>
      </c>
      <c r="V26" s="6" t="s">
        <v>2</v>
      </c>
      <c r="W26">
        <v>5</v>
      </c>
    </row>
    <row r="27" spans="1:23" x14ac:dyDescent="0.3">
      <c r="B27" t="s">
        <v>19</v>
      </c>
      <c r="C27" s="6" t="s">
        <v>17</v>
      </c>
      <c r="D27" s="6" t="s">
        <v>17</v>
      </c>
      <c r="E27" s="6" t="s">
        <v>17</v>
      </c>
      <c r="F27" s="6" t="s">
        <v>17</v>
      </c>
      <c r="G27" s="6" t="s">
        <v>17</v>
      </c>
      <c r="H27" s="6" t="s">
        <v>17</v>
      </c>
      <c r="I27" s="6" t="s">
        <v>17</v>
      </c>
      <c r="J27" s="6" t="s">
        <v>17</v>
      </c>
      <c r="K27" s="6" t="s">
        <v>17</v>
      </c>
      <c r="L27" s="6" t="s">
        <v>17</v>
      </c>
      <c r="M27" s="6" t="s">
        <v>17</v>
      </c>
      <c r="N27" s="6" t="s">
        <v>17</v>
      </c>
      <c r="O27" s="6" t="s">
        <v>17</v>
      </c>
      <c r="P27">
        <v>4</v>
      </c>
      <c r="Q27">
        <v>5</v>
      </c>
      <c r="R27">
        <v>4</v>
      </c>
      <c r="S27">
        <v>2</v>
      </c>
      <c r="T27">
        <v>7</v>
      </c>
      <c r="U27">
        <v>10</v>
      </c>
      <c r="V27">
        <v>5</v>
      </c>
      <c r="W27">
        <v>4</v>
      </c>
    </row>
    <row r="28" spans="1:23" x14ac:dyDescent="0.3">
      <c r="B28" t="s">
        <v>20</v>
      </c>
      <c r="C28" s="6" t="s">
        <v>17</v>
      </c>
      <c r="D28" s="6" t="s">
        <v>17</v>
      </c>
      <c r="E28" s="6" t="s">
        <v>17</v>
      </c>
      <c r="F28" s="6" t="s">
        <v>17</v>
      </c>
      <c r="G28" s="6" t="s">
        <v>17</v>
      </c>
      <c r="H28" s="6" t="s">
        <v>17</v>
      </c>
      <c r="I28" s="6" t="s">
        <v>17</v>
      </c>
      <c r="J28" s="6" t="s">
        <v>17</v>
      </c>
      <c r="K28" s="6" t="s">
        <v>17</v>
      </c>
      <c r="L28" s="6" t="s">
        <v>17</v>
      </c>
      <c r="M28" s="6" t="s">
        <v>17</v>
      </c>
      <c r="N28" s="6" t="s">
        <v>17</v>
      </c>
      <c r="O28" s="6" t="s">
        <v>17</v>
      </c>
      <c r="P28">
        <v>11</v>
      </c>
      <c r="Q28">
        <v>5</v>
      </c>
      <c r="R28">
        <v>0</v>
      </c>
      <c r="S28">
        <v>0</v>
      </c>
      <c r="T28">
        <v>6</v>
      </c>
      <c r="U28">
        <v>3</v>
      </c>
      <c r="V28">
        <v>0</v>
      </c>
      <c r="W28">
        <v>0</v>
      </c>
    </row>
    <row r="29" spans="1:23" x14ac:dyDescent="0.3">
      <c r="B29" t="s">
        <v>21</v>
      </c>
      <c r="C29" s="6" t="s">
        <v>17</v>
      </c>
      <c r="D29" s="6" t="s">
        <v>17</v>
      </c>
      <c r="E29" s="6" t="s">
        <v>17</v>
      </c>
      <c r="F29" s="6" t="s">
        <v>17</v>
      </c>
      <c r="G29" s="6" t="s">
        <v>17</v>
      </c>
      <c r="H29" s="6" t="s">
        <v>17</v>
      </c>
      <c r="I29" s="6" t="s">
        <v>17</v>
      </c>
      <c r="J29" s="6" t="s">
        <v>17</v>
      </c>
      <c r="K29" s="6" t="s">
        <v>17</v>
      </c>
      <c r="L29" s="6" t="s">
        <v>17</v>
      </c>
      <c r="M29" s="6" t="s">
        <v>17</v>
      </c>
      <c r="N29" s="6" t="s">
        <v>17</v>
      </c>
      <c r="O29" s="6" t="s">
        <v>17</v>
      </c>
      <c r="P29">
        <v>11</v>
      </c>
      <c r="Q29">
        <v>12</v>
      </c>
      <c r="R29">
        <v>10</v>
      </c>
      <c r="S29">
        <v>10</v>
      </c>
      <c r="T29">
        <v>1</v>
      </c>
      <c r="U29">
        <v>0</v>
      </c>
      <c r="V29">
        <v>0</v>
      </c>
      <c r="W29">
        <v>0</v>
      </c>
    </row>
    <row r="30" spans="1:23" x14ac:dyDescent="0.3">
      <c r="A30" s="7" t="s">
        <v>22</v>
      </c>
      <c r="B30" s="7"/>
      <c r="C30" s="8">
        <f>SUM(C31:C33)</f>
        <v>51</v>
      </c>
      <c r="D30" s="8">
        <f t="shared" ref="D30:W30" si="8">SUM(D31:D33)</f>
        <v>78</v>
      </c>
      <c r="E30" s="8">
        <f t="shared" si="8"/>
        <v>114</v>
      </c>
      <c r="F30" s="8">
        <f t="shared" si="8"/>
        <v>185</v>
      </c>
      <c r="G30" s="8">
        <f t="shared" si="8"/>
        <v>152</v>
      </c>
      <c r="H30" s="8">
        <f t="shared" si="8"/>
        <v>0</v>
      </c>
      <c r="I30" s="8">
        <f t="shared" si="8"/>
        <v>0</v>
      </c>
      <c r="J30" s="8">
        <f t="shared" si="8"/>
        <v>0</v>
      </c>
      <c r="K30" s="8">
        <f t="shared" si="8"/>
        <v>0</v>
      </c>
      <c r="L30" s="8">
        <f t="shared" si="8"/>
        <v>0</v>
      </c>
      <c r="M30" s="8">
        <f t="shared" si="8"/>
        <v>0</v>
      </c>
      <c r="N30" s="8">
        <f t="shared" si="8"/>
        <v>0</v>
      </c>
      <c r="O30" s="8">
        <f t="shared" si="8"/>
        <v>0</v>
      </c>
      <c r="P30" s="8">
        <f t="shared" si="8"/>
        <v>0</v>
      </c>
      <c r="Q30" s="8">
        <f t="shared" si="8"/>
        <v>0</v>
      </c>
      <c r="R30" s="8">
        <f t="shared" si="8"/>
        <v>0</v>
      </c>
      <c r="S30" s="8">
        <f t="shared" si="8"/>
        <v>0</v>
      </c>
      <c r="T30" s="8">
        <f t="shared" si="8"/>
        <v>0</v>
      </c>
      <c r="U30" s="8">
        <f t="shared" si="8"/>
        <v>0</v>
      </c>
      <c r="V30" s="8">
        <f t="shared" si="8"/>
        <v>0</v>
      </c>
      <c r="W30" s="8">
        <f t="shared" si="8"/>
        <v>0</v>
      </c>
    </row>
    <row r="31" spans="1:23" x14ac:dyDescent="0.3">
      <c r="B31" t="s">
        <v>23</v>
      </c>
      <c r="C31" s="6">
        <v>19</v>
      </c>
      <c r="D31" s="6" t="s">
        <v>2</v>
      </c>
      <c r="E31" s="6" t="s">
        <v>2</v>
      </c>
      <c r="F31" s="6" t="s">
        <v>2</v>
      </c>
      <c r="G31" s="6" t="s">
        <v>2</v>
      </c>
      <c r="H31" s="6" t="s">
        <v>2</v>
      </c>
      <c r="I31" s="6" t="s">
        <v>2</v>
      </c>
      <c r="J31" s="6" t="s">
        <v>2</v>
      </c>
      <c r="K31" s="6" t="s">
        <v>2</v>
      </c>
      <c r="L31" s="6" t="s">
        <v>2</v>
      </c>
      <c r="M31" s="6" t="s">
        <v>2</v>
      </c>
      <c r="N31" s="6" t="s">
        <v>2</v>
      </c>
      <c r="O31" s="6" t="s">
        <v>2</v>
      </c>
      <c r="P31" s="6" t="s">
        <v>2</v>
      </c>
      <c r="Q31" s="6" t="s">
        <v>2</v>
      </c>
      <c r="R31" s="6" t="s">
        <v>2</v>
      </c>
      <c r="S31" s="6" t="s">
        <v>2</v>
      </c>
      <c r="T31" s="6" t="s">
        <v>2</v>
      </c>
      <c r="U31" s="6" t="s">
        <v>2</v>
      </c>
      <c r="V31" s="6" t="s">
        <v>2</v>
      </c>
      <c r="W31" s="6" t="s">
        <v>2</v>
      </c>
    </row>
    <row r="32" spans="1:23" x14ac:dyDescent="0.3">
      <c r="B32" t="s">
        <v>24</v>
      </c>
      <c r="C32">
        <v>32</v>
      </c>
      <c r="D32">
        <v>28</v>
      </c>
      <c r="E32">
        <v>25</v>
      </c>
      <c r="F32" s="6">
        <v>39</v>
      </c>
      <c r="G32" s="6">
        <v>34</v>
      </c>
      <c r="H32" s="6" t="s">
        <v>2</v>
      </c>
      <c r="I32" s="6" t="s">
        <v>2</v>
      </c>
      <c r="J32" s="6" t="s">
        <v>2</v>
      </c>
      <c r="K32" s="6" t="s">
        <v>2</v>
      </c>
      <c r="L32" s="6" t="s">
        <v>2</v>
      </c>
      <c r="M32" s="6" t="s">
        <v>2</v>
      </c>
      <c r="N32" s="6" t="s">
        <v>2</v>
      </c>
      <c r="O32" s="6" t="s">
        <v>2</v>
      </c>
      <c r="P32" s="6" t="s">
        <v>2</v>
      </c>
      <c r="Q32" s="6" t="s">
        <v>2</v>
      </c>
      <c r="R32" s="6" t="s">
        <v>2</v>
      </c>
      <c r="S32" s="6" t="s">
        <v>2</v>
      </c>
      <c r="T32" s="6" t="s">
        <v>2</v>
      </c>
      <c r="U32" s="6" t="s">
        <v>2</v>
      </c>
      <c r="V32" s="6" t="s">
        <v>2</v>
      </c>
      <c r="W32" s="6" t="s">
        <v>2</v>
      </c>
    </row>
    <row r="33" spans="1:23" x14ac:dyDescent="0.3">
      <c r="B33" t="s">
        <v>25</v>
      </c>
      <c r="C33" s="6" t="s">
        <v>2</v>
      </c>
      <c r="D33">
        <v>50</v>
      </c>
      <c r="E33">
        <v>89</v>
      </c>
      <c r="F33" s="6">
        <v>146</v>
      </c>
      <c r="G33" s="6">
        <v>118</v>
      </c>
      <c r="H33" s="6" t="s">
        <v>2</v>
      </c>
      <c r="I33" s="6" t="s">
        <v>2</v>
      </c>
      <c r="J33" s="6" t="s">
        <v>2</v>
      </c>
      <c r="K33" s="6" t="s">
        <v>2</v>
      </c>
      <c r="L33" s="6" t="s">
        <v>2</v>
      </c>
      <c r="M33" s="6" t="s">
        <v>2</v>
      </c>
      <c r="N33" s="6" t="s">
        <v>2</v>
      </c>
      <c r="O33" s="6" t="s">
        <v>2</v>
      </c>
      <c r="P33" s="6" t="s">
        <v>2</v>
      </c>
      <c r="Q33" s="6" t="s">
        <v>2</v>
      </c>
      <c r="R33" s="6" t="s">
        <v>2</v>
      </c>
      <c r="S33" s="6" t="s">
        <v>2</v>
      </c>
      <c r="T33" s="6" t="s">
        <v>2</v>
      </c>
      <c r="U33" s="6" t="s">
        <v>2</v>
      </c>
      <c r="V33" s="6" t="s">
        <v>2</v>
      </c>
      <c r="W33" s="6" t="s">
        <v>2</v>
      </c>
    </row>
    <row r="34" spans="1:23" x14ac:dyDescent="0.3">
      <c r="A34" s="7" t="s">
        <v>26</v>
      </c>
      <c r="B34" s="7"/>
      <c r="C34" s="8">
        <f>SUM(C35:C38)</f>
        <v>469</v>
      </c>
      <c r="D34" s="8">
        <f t="shared" ref="D34:W34" si="9">SUM(D35:D38)</f>
        <v>553</v>
      </c>
      <c r="E34" s="8">
        <f t="shared" si="9"/>
        <v>600</v>
      </c>
      <c r="F34" s="8">
        <f t="shared" si="9"/>
        <v>721</v>
      </c>
      <c r="G34" s="8">
        <f t="shared" si="9"/>
        <v>710</v>
      </c>
      <c r="H34" s="8">
        <f t="shared" si="9"/>
        <v>549</v>
      </c>
      <c r="I34" s="8">
        <f t="shared" si="9"/>
        <v>266</v>
      </c>
      <c r="J34" s="8">
        <f t="shared" si="9"/>
        <v>264</v>
      </c>
      <c r="K34" s="8">
        <f t="shared" si="9"/>
        <v>255</v>
      </c>
      <c r="L34" s="8">
        <f t="shared" si="9"/>
        <v>253</v>
      </c>
      <c r="M34" s="8">
        <f t="shared" si="9"/>
        <v>276</v>
      </c>
      <c r="N34" s="8">
        <f t="shared" si="9"/>
        <v>308</v>
      </c>
      <c r="O34" s="8">
        <f t="shared" si="9"/>
        <v>301</v>
      </c>
      <c r="P34" s="8">
        <f t="shared" si="9"/>
        <v>317</v>
      </c>
      <c r="Q34" s="8">
        <f t="shared" si="9"/>
        <v>355</v>
      </c>
      <c r="R34" s="8">
        <f t="shared" si="9"/>
        <v>380</v>
      </c>
      <c r="S34" s="8">
        <f t="shared" si="9"/>
        <v>384</v>
      </c>
      <c r="T34" s="8">
        <f t="shared" si="9"/>
        <v>347</v>
      </c>
      <c r="U34" s="8">
        <f t="shared" si="9"/>
        <v>442</v>
      </c>
      <c r="V34" s="8">
        <f t="shared" si="9"/>
        <v>539</v>
      </c>
      <c r="W34" s="8">
        <f t="shared" si="9"/>
        <v>612</v>
      </c>
    </row>
    <row r="35" spans="1:23" x14ac:dyDescent="0.3">
      <c r="B35" t="s">
        <v>27</v>
      </c>
      <c r="C35">
        <v>112</v>
      </c>
      <c r="D35">
        <v>91</v>
      </c>
      <c r="E35">
        <v>116</v>
      </c>
      <c r="F35" s="6">
        <v>150</v>
      </c>
      <c r="G35" s="6">
        <v>112</v>
      </c>
      <c r="H35" s="6">
        <v>115</v>
      </c>
      <c r="I35" s="6">
        <v>28</v>
      </c>
      <c r="J35" s="6">
        <v>42</v>
      </c>
      <c r="K35" s="6">
        <v>48</v>
      </c>
      <c r="L35" s="6">
        <v>84</v>
      </c>
      <c r="M35" s="6">
        <v>32</v>
      </c>
      <c r="N35" s="6">
        <v>31</v>
      </c>
      <c r="O35">
        <v>31</v>
      </c>
      <c r="P35">
        <v>35</v>
      </c>
      <c r="Q35">
        <v>46</v>
      </c>
      <c r="R35">
        <v>65</v>
      </c>
      <c r="S35">
        <v>53</v>
      </c>
      <c r="T35">
        <v>56</v>
      </c>
      <c r="U35">
        <v>81</v>
      </c>
      <c r="V35">
        <v>100</v>
      </c>
      <c r="W35">
        <v>115</v>
      </c>
    </row>
    <row r="36" spans="1:23" x14ac:dyDescent="0.3">
      <c r="B36" t="s">
        <v>28</v>
      </c>
      <c r="C36">
        <v>355</v>
      </c>
      <c r="D36">
        <v>459</v>
      </c>
      <c r="E36">
        <v>475</v>
      </c>
      <c r="F36" s="6">
        <v>565</v>
      </c>
      <c r="G36" s="6">
        <v>588</v>
      </c>
      <c r="H36" s="6">
        <v>427</v>
      </c>
      <c r="I36" s="6">
        <v>238</v>
      </c>
      <c r="J36" s="6">
        <v>165</v>
      </c>
      <c r="K36" s="6">
        <v>105</v>
      </c>
      <c r="L36" s="6">
        <v>81</v>
      </c>
      <c r="M36" s="6">
        <v>112</v>
      </c>
      <c r="N36" s="6">
        <v>117</v>
      </c>
      <c r="O36">
        <v>128</v>
      </c>
      <c r="P36">
        <v>133</v>
      </c>
      <c r="Q36">
        <v>135</v>
      </c>
      <c r="R36">
        <v>135</v>
      </c>
      <c r="S36">
        <v>131</v>
      </c>
      <c r="T36">
        <v>107</v>
      </c>
      <c r="U36">
        <v>131</v>
      </c>
      <c r="V36">
        <v>159</v>
      </c>
      <c r="W36">
        <v>142</v>
      </c>
    </row>
    <row r="37" spans="1:23" x14ac:dyDescent="0.3">
      <c r="B37" t="s">
        <v>29</v>
      </c>
      <c r="C37" s="6" t="s">
        <v>2</v>
      </c>
      <c r="D37" s="6" t="s">
        <v>2</v>
      </c>
      <c r="E37" s="6" t="s">
        <v>2</v>
      </c>
      <c r="F37" s="6" t="s">
        <v>2</v>
      </c>
      <c r="G37" s="6" t="s">
        <v>2</v>
      </c>
      <c r="H37" s="6" t="s">
        <v>2</v>
      </c>
      <c r="I37" s="6" t="s">
        <v>2</v>
      </c>
      <c r="J37" s="6">
        <v>57</v>
      </c>
      <c r="K37" s="6">
        <v>102</v>
      </c>
      <c r="L37">
        <v>88</v>
      </c>
      <c r="M37">
        <v>132</v>
      </c>
      <c r="N37" s="6">
        <v>160</v>
      </c>
      <c r="O37">
        <v>142</v>
      </c>
      <c r="P37">
        <v>149</v>
      </c>
      <c r="Q37">
        <v>174</v>
      </c>
      <c r="R37">
        <v>180</v>
      </c>
      <c r="S37">
        <v>200</v>
      </c>
      <c r="T37">
        <v>184</v>
      </c>
      <c r="U37">
        <v>230</v>
      </c>
      <c r="V37">
        <v>280</v>
      </c>
      <c r="W37">
        <v>355</v>
      </c>
    </row>
    <row r="38" spans="1:23" x14ac:dyDescent="0.3">
      <c r="B38" t="s">
        <v>30</v>
      </c>
      <c r="C38">
        <v>2</v>
      </c>
      <c r="D38">
        <v>3</v>
      </c>
      <c r="E38">
        <v>9</v>
      </c>
      <c r="F38" s="6">
        <v>6</v>
      </c>
      <c r="G38" s="6">
        <v>10</v>
      </c>
      <c r="H38" s="6">
        <v>7</v>
      </c>
      <c r="I38" s="6" t="s">
        <v>2</v>
      </c>
      <c r="J38" s="6" t="s">
        <v>2</v>
      </c>
      <c r="K38" s="6" t="s">
        <v>2</v>
      </c>
      <c r="L38" s="6" t="s">
        <v>2</v>
      </c>
      <c r="M38" s="6" t="s">
        <v>2</v>
      </c>
      <c r="N38" s="6" t="s">
        <v>2</v>
      </c>
      <c r="O38" s="6" t="s">
        <v>2</v>
      </c>
      <c r="P38" s="6" t="s">
        <v>2</v>
      </c>
      <c r="Q38" s="6" t="s">
        <v>2</v>
      </c>
      <c r="R38" s="6" t="s">
        <v>2</v>
      </c>
      <c r="S38" s="6" t="s">
        <v>2</v>
      </c>
      <c r="T38" s="6" t="s">
        <v>2</v>
      </c>
      <c r="U38" s="6" t="s">
        <v>2</v>
      </c>
      <c r="V38" s="6" t="s">
        <v>2</v>
      </c>
      <c r="W38" s="6" t="s">
        <v>2</v>
      </c>
    </row>
    <row r="39" spans="1:23" x14ac:dyDescent="0.3">
      <c r="A39" s="7" t="s">
        <v>31</v>
      </c>
      <c r="B39" s="7"/>
      <c r="C39" s="8" t="s">
        <v>17</v>
      </c>
      <c r="D39" s="8" t="s">
        <v>17</v>
      </c>
      <c r="E39" s="8" t="s">
        <v>17</v>
      </c>
      <c r="F39" s="8" t="s">
        <v>17</v>
      </c>
      <c r="G39" s="8" t="s">
        <v>17</v>
      </c>
      <c r="H39" s="8" t="s">
        <v>17</v>
      </c>
      <c r="I39" s="8" t="s">
        <v>17</v>
      </c>
      <c r="J39" s="8" t="s">
        <v>17</v>
      </c>
      <c r="K39" s="8">
        <f>SUM(K40:K46)</f>
        <v>47</v>
      </c>
      <c r="L39" s="8">
        <f t="shared" ref="L39:W39" si="10">SUM(L40:L46)</f>
        <v>58</v>
      </c>
      <c r="M39" s="8">
        <f t="shared" si="10"/>
        <v>63</v>
      </c>
      <c r="N39" s="8">
        <f t="shared" si="10"/>
        <v>60</v>
      </c>
      <c r="O39" s="8">
        <f t="shared" si="10"/>
        <v>52</v>
      </c>
      <c r="P39" s="8">
        <f t="shared" si="10"/>
        <v>34</v>
      </c>
      <c r="Q39" s="8">
        <f t="shared" si="10"/>
        <v>27</v>
      </c>
      <c r="R39" s="8">
        <f t="shared" si="10"/>
        <v>19</v>
      </c>
      <c r="S39" s="8">
        <f t="shared" si="10"/>
        <v>16</v>
      </c>
      <c r="T39" s="8">
        <f t="shared" si="10"/>
        <v>9</v>
      </c>
      <c r="U39" s="8">
        <f t="shared" si="10"/>
        <v>50</v>
      </c>
      <c r="V39" s="8">
        <f t="shared" si="10"/>
        <v>67</v>
      </c>
      <c r="W39" s="8">
        <f t="shared" si="10"/>
        <v>69</v>
      </c>
    </row>
    <row r="40" spans="1:23" x14ac:dyDescent="0.3">
      <c r="B40" t="s">
        <v>32</v>
      </c>
      <c r="C40" s="6" t="s">
        <v>2</v>
      </c>
      <c r="D40" s="6" t="s">
        <v>2</v>
      </c>
      <c r="E40" s="6" t="s">
        <v>2</v>
      </c>
      <c r="F40" s="6" t="s">
        <v>2</v>
      </c>
      <c r="G40" s="6" t="s">
        <v>17</v>
      </c>
      <c r="H40" s="6" t="s">
        <v>17</v>
      </c>
      <c r="I40" s="6" t="s">
        <v>17</v>
      </c>
      <c r="J40" s="6" t="s">
        <v>17</v>
      </c>
      <c r="K40" s="6">
        <v>2</v>
      </c>
      <c r="L40" s="6">
        <v>0</v>
      </c>
      <c r="M40" s="6">
        <v>2</v>
      </c>
      <c r="N40" s="6">
        <v>0</v>
      </c>
      <c r="O40">
        <v>0</v>
      </c>
      <c r="P40">
        <v>0</v>
      </c>
      <c r="Q40">
        <v>1</v>
      </c>
      <c r="R40" s="6" t="s">
        <v>2</v>
      </c>
      <c r="S40" s="6" t="s">
        <v>2</v>
      </c>
      <c r="T40" s="6" t="s">
        <v>2</v>
      </c>
      <c r="U40" s="6" t="s">
        <v>2</v>
      </c>
      <c r="V40" s="6" t="s">
        <v>2</v>
      </c>
      <c r="W40" s="6" t="s">
        <v>2</v>
      </c>
    </row>
    <row r="41" spans="1:23" x14ac:dyDescent="0.3">
      <c r="B41" t="s">
        <v>33</v>
      </c>
      <c r="C41" s="6" t="s">
        <v>2</v>
      </c>
      <c r="D41" s="6" t="s">
        <v>2</v>
      </c>
      <c r="E41" s="6" t="s">
        <v>2</v>
      </c>
      <c r="F41" s="6" t="s">
        <v>2</v>
      </c>
      <c r="G41" s="6" t="s">
        <v>17</v>
      </c>
      <c r="H41" s="6" t="s">
        <v>17</v>
      </c>
      <c r="I41" s="6" t="s">
        <v>17</v>
      </c>
      <c r="J41" s="6" t="s">
        <v>17</v>
      </c>
      <c r="K41" s="6">
        <v>38</v>
      </c>
      <c r="L41" s="6">
        <v>57</v>
      </c>
      <c r="M41" s="6">
        <v>52</v>
      </c>
      <c r="N41" s="6">
        <v>53</v>
      </c>
      <c r="O41">
        <v>47</v>
      </c>
      <c r="P41">
        <v>24</v>
      </c>
      <c r="Q41">
        <v>6</v>
      </c>
      <c r="R41">
        <v>3</v>
      </c>
      <c r="S41">
        <v>3</v>
      </c>
      <c r="T41">
        <v>5</v>
      </c>
      <c r="U41" s="6" t="s">
        <v>2</v>
      </c>
      <c r="V41" s="6" t="s">
        <v>2</v>
      </c>
      <c r="W41" s="6" t="s">
        <v>2</v>
      </c>
    </row>
    <row r="42" spans="1:23" x14ac:dyDescent="0.3">
      <c r="B42" t="s">
        <v>34</v>
      </c>
      <c r="C42" s="6" t="s">
        <v>2</v>
      </c>
      <c r="D42" s="6" t="s">
        <v>17</v>
      </c>
      <c r="E42" s="6" t="s">
        <v>17</v>
      </c>
      <c r="F42" s="6" t="s">
        <v>17</v>
      </c>
      <c r="G42" s="6" t="s">
        <v>17</v>
      </c>
      <c r="H42" s="6" t="s">
        <v>17</v>
      </c>
      <c r="I42" s="6" t="s">
        <v>17</v>
      </c>
      <c r="J42" s="6" t="s">
        <v>17</v>
      </c>
      <c r="K42" s="6">
        <v>7</v>
      </c>
      <c r="L42" s="6">
        <v>1</v>
      </c>
      <c r="M42" s="6">
        <v>9</v>
      </c>
      <c r="N42" s="6">
        <v>7</v>
      </c>
      <c r="O42">
        <v>5</v>
      </c>
      <c r="P42">
        <v>2</v>
      </c>
      <c r="Q42">
        <v>6</v>
      </c>
      <c r="R42">
        <v>7</v>
      </c>
      <c r="S42">
        <v>5</v>
      </c>
      <c r="T42">
        <v>2</v>
      </c>
      <c r="U42" s="6" t="s">
        <v>2</v>
      </c>
      <c r="V42" s="6" t="s">
        <v>2</v>
      </c>
      <c r="W42" s="6" t="s">
        <v>2</v>
      </c>
    </row>
    <row r="43" spans="1:23" x14ac:dyDescent="0.3">
      <c r="B43" t="s">
        <v>35</v>
      </c>
      <c r="C43" s="6" t="s">
        <v>2</v>
      </c>
      <c r="D43" s="6" t="s">
        <v>2</v>
      </c>
      <c r="E43" s="6" t="s">
        <v>2</v>
      </c>
      <c r="F43" s="6" t="s">
        <v>2</v>
      </c>
      <c r="G43" s="6" t="s">
        <v>2</v>
      </c>
      <c r="H43" s="6" t="s">
        <v>2</v>
      </c>
      <c r="I43" s="6" t="s">
        <v>2</v>
      </c>
      <c r="J43" s="6" t="s">
        <v>2</v>
      </c>
      <c r="K43" s="6" t="s">
        <v>2</v>
      </c>
      <c r="L43" s="6" t="s">
        <v>2</v>
      </c>
      <c r="M43" s="6" t="s">
        <v>2</v>
      </c>
      <c r="N43" s="6" t="s">
        <v>2</v>
      </c>
      <c r="O43" s="6" t="s">
        <v>2</v>
      </c>
      <c r="P43">
        <v>8</v>
      </c>
      <c r="Q43">
        <v>14</v>
      </c>
      <c r="R43">
        <v>9</v>
      </c>
      <c r="S43">
        <v>8</v>
      </c>
      <c r="T43">
        <v>2</v>
      </c>
      <c r="U43" s="6" t="s">
        <v>2</v>
      </c>
      <c r="V43" s="6" t="s">
        <v>2</v>
      </c>
      <c r="W43" s="6" t="s">
        <v>2</v>
      </c>
    </row>
    <row r="44" spans="1:23" x14ac:dyDescent="0.3">
      <c r="B44" t="s">
        <v>146</v>
      </c>
      <c r="C44" s="6" t="s">
        <v>2</v>
      </c>
      <c r="D44" s="6" t="s">
        <v>2</v>
      </c>
      <c r="E44" s="6" t="s">
        <v>2</v>
      </c>
      <c r="F44" s="6" t="s">
        <v>2</v>
      </c>
      <c r="G44" s="6" t="s">
        <v>2</v>
      </c>
      <c r="H44" s="6" t="s">
        <v>2</v>
      </c>
      <c r="I44" s="6" t="s">
        <v>2</v>
      </c>
      <c r="J44" s="6" t="s">
        <v>2</v>
      </c>
      <c r="K44" s="6" t="s">
        <v>2</v>
      </c>
      <c r="L44" s="6" t="s">
        <v>2</v>
      </c>
      <c r="M44" s="6" t="s">
        <v>2</v>
      </c>
      <c r="N44" s="6" t="s">
        <v>2</v>
      </c>
      <c r="O44" s="6" t="s">
        <v>2</v>
      </c>
      <c r="P44" s="6" t="s">
        <v>2</v>
      </c>
      <c r="Q44" s="6" t="s">
        <v>2</v>
      </c>
      <c r="R44" s="6" t="s">
        <v>2</v>
      </c>
      <c r="S44" s="6" t="s">
        <v>2</v>
      </c>
      <c r="T44" s="6" t="s">
        <v>2</v>
      </c>
      <c r="U44">
        <v>23</v>
      </c>
      <c r="V44">
        <v>32</v>
      </c>
      <c r="W44">
        <v>29</v>
      </c>
    </row>
    <row r="45" spans="1:23" x14ac:dyDescent="0.3">
      <c r="B45" t="s">
        <v>147</v>
      </c>
      <c r="C45" s="6" t="s">
        <v>2</v>
      </c>
      <c r="D45" s="6" t="s">
        <v>2</v>
      </c>
      <c r="E45" s="6" t="s">
        <v>2</v>
      </c>
      <c r="F45" s="6" t="s">
        <v>2</v>
      </c>
      <c r="G45" s="6" t="s">
        <v>2</v>
      </c>
      <c r="H45" s="6" t="s">
        <v>2</v>
      </c>
      <c r="I45" s="6" t="s">
        <v>2</v>
      </c>
      <c r="J45" s="6" t="s">
        <v>2</v>
      </c>
      <c r="K45" s="6" t="s">
        <v>2</v>
      </c>
      <c r="L45" s="6" t="s">
        <v>2</v>
      </c>
      <c r="M45" s="6" t="s">
        <v>2</v>
      </c>
      <c r="N45" s="6" t="s">
        <v>2</v>
      </c>
      <c r="O45" s="6" t="s">
        <v>2</v>
      </c>
      <c r="P45" s="6" t="s">
        <v>2</v>
      </c>
      <c r="Q45" s="6" t="s">
        <v>2</v>
      </c>
      <c r="R45" s="6" t="s">
        <v>2</v>
      </c>
      <c r="S45" s="6" t="s">
        <v>2</v>
      </c>
      <c r="T45" s="6" t="s">
        <v>2</v>
      </c>
      <c r="U45">
        <v>17</v>
      </c>
      <c r="V45">
        <v>20</v>
      </c>
      <c r="W45">
        <v>28</v>
      </c>
    </row>
    <row r="46" spans="1:23" x14ac:dyDescent="0.3">
      <c r="B46" t="s">
        <v>126</v>
      </c>
      <c r="C46" s="6" t="s">
        <v>2</v>
      </c>
      <c r="D46" s="6" t="s">
        <v>2</v>
      </c>
      <c r="E46" s="6" t="s">
        <v>2</v>
      </c>
      <c r="F46" s="6" t="s">
        <v>2</v>
      </c>
      <c r="G46" s="6" t="s">
        <v>2</v>
      </c>
      <c r="H46" s="6" t="s">
        <v>2</v>
      </c>
      <c r="I46" s="6" t="s">
        <v>2</v>
      </c>
      <c r="J46" s="6" t="s">
        <v>2</v>
      </c>
      <c r="K46" s="6" t="s">
        <v>2</v>
      </c>
      <c r="L46" s="6" t="s">
        <v>2</v>
      </c>
      <c r="M46" s="6" t="s">
        <v>2</v>
      </c>
      <c r="N46" s="6" t="s">
        <v>2</v>
      </c>
      <c r="O46" s="6" t="s">
        <v>2</v>
      </c>
      <c r="P46" s="6" t="s">
        <v>2</v>
      </c>
      <c r="Q46" s="6" t="s">
        <v>2</v>
      </c>
      <c r="R46" s="6" t="s">
        <v>2</v>
      </c>
      <c r="S46" s="6" t="s">
        <v>2</v>
      </c>
      <c r="T46" s="6" t="s">
        <v>2</v>
      </c>
      <c r="U46">
        <v>10</v>
      </c>
      <c r="V46">
        <v>15</v>
      </c>
      <c r="W46">
        <v>12</v>
      </c>
    </row>
    <row r="47" spans="1:23" x14ac:dyDescent="0.3">
      <c r="A47" s="7" t="s">
        <v>128</v>
      </c>
      <c r="B47" s="7"/>
      <c r="C47" s="8">
        <f>SUM(C48:C52)</f>
        <v>40</v>
      </c>
      <c r="D47" s="8">
        <f>SUM(D48:D52)</f>
        <v>5</v>
      </c>
      <c r="E47" s="8">
        <f t="shared" ref="E47:W47" si="11">SUM(E48:E52)</f>
        <v>9</v>
      </c>
      <c r="F47" s="8">
        <f t="shared" si="11"/>
        <v>0</v>
      </c>
      <c r="G47" s="8">
        <f t="shared" si="11"/>
        <v>0</v>
      </c>
      <c r="H47" s="8">
        <f t="shared" si="11"/>
        <v>0</v>
      </c>
      <c r="I47" s="8">
        <f t="shared" si="11"/>
        <v>0</v>
      </c>
      <c r="J47" s="8">
        <f t="shared" si="11"/>
        <v>0</v>
      </c>
      <c r="K47" s="8">
        <f t="shared" si="11"/>
        <v>0</v>
      </c>
      <c r="L47" s="8">
        <f t="shared" si="11"/>
        <v>0</v>
      </c>
      <c r="M47" s="8">
        <f t="shared" si="11"/>
        <v>0</v>
      </c>
      <c r="N47" s="8">
        <f t="shared" si="11"/>
        <v>0</v>
      </c>
      <c r="O47" s="8">
        <f t="shared" si="11"/>
        <v>0</v>
      </c>
      <c r="P47" s="8">
        <f t="shared" si="11"/>
        <v>0</v>
      </c>
      <c r="Q47" s="8">
        <f t="shared" si="11"/>
        <v>0</v>
      </c>
      <c r="R47" s="8">
        <f t="shared" si="11"/>
        <v>0</v>
      </c>
      <c r="S47" s="8">
        <f t="shared" si="11"/>
        <v>0</v>
      </c>
      <c r="T47" s="8">
        <f t="shared" si="11"/>
        <v>0</v>
      </c>
      <c r="U47" s="8">
        <f t="shared" si="11"/>
        <v>0</v>
      </c>
      <c r="V47" s="8">
        <f t="shared" si="11"/>
        <v>0</v>
      </c>
      <c r="W47" s="8">
        <f t="shared" si="11"/>
        <v>0</v>
      </c>
    </row>
    <row r="48" spans="1:23" x14ac:dyDescent="0.3">
      <c r="B48" t="s">
        <v>129</v>
      </c>
      <c r="C48">
        <v>2</v>
      </c>
      <c r="D48" s="6">
        <v>0</v>
      </c>
      <c r="E48" s="6">
        <v>1</v>
      </c>
      <c r="F48" s="6" t="s">
        <v>2</v>
      </c>
      <c r="G48" s="6" t="s">
        <v>2</v>
      </c>
      <c r="H48" s="6" t="s">
        <v>2</v>
      </c>
      <c r="I48" s="6" t="s">
        <v>2</v>
      </c>
      <c r="J48" s="6" t="s">
        <v>2</v>
      </c>
      <c r="K48" s="6" t="s">
        <v>2</v>
      </c>
      <c r="L48" s="6" t="s">
        <v>2</v>
      </c>
      <c r="M48" s="6" t="s">
        <v>2</v>
      </c>
      <c r="N48" s="6" t="s">
        <v>2</v>
      </c>
      <c r="O48" s="6" t="s">
        <v>2</v>
      </c>
      <c r="P48" s="6" t="s">
        <v>2</v>
      </c>
      <c r="Q48" s="6" t="s">
        <v>2</v>
      </c>
      <c r="R48" s="6" t="s">
        <v>2</v>
      </c>
      <c r="S48" s="6" t="s">
        <v>2</v>
      </c>
      <c r="T48" s="6" t="s">
        <v>2</v>
      </c>
      <c r="U48" s="6" t="s">
        <v>2</v>
      </c>
      <c r="V48" s="6" t="s">
        <v>2</v>
      </c>
      <c r="W48" s="6" t="s">
        <v>2</v>
      </c>
    </row>
    <row r="49" spans="1:23" x14ac:dyDescent="0.3">
      <c r="B49" t="s">
        <v>130</v>
      </c>
      <c r="C49">
        <v>7</v>
      </c>
      <c r="D49" s="6">
        <v>3</v>
      </c>
      <c r="E49" s="6">
        <v>4</v>
      </c>
      <c r="F49" s="6" t="s">
        <v>2</v>
      </c>
      <c r="G49" s="6" t="s">
        <v>2</v>
      </c>
      <c r="H49" s="6" t="s">
        <v>2</v>
      </c>
      <c r="I49" s="6" t="s">
        <v>2</v>
      </c>
      <c r="J49" s="6" t="s">
        <v>2</v>
      </c>
      <c r="K49" s="6" t="s">
        <v>2</v>
      </c>
      <c r="L49" s="6" t="s">
        <v>2</v>
      </c>
      <c r="M49" s="6" t="s">
        <v>2</v>
      </c>
      <c r="N49" s="6" t="s">
        <v>2</v>
      </c>
      <c r="O49" s="6" t="s">
        <v>2</v>
      </c>
      <c r="P49" s="6" t="s">
        <v>2</v>
      </c>
      <c r="Q49" s="6" t="s">
        <v>2</v>
      </c>
      <c r="R49" s="6" t="s">
        <v>2</v>
      </c>
      <c r="S49" s="6" t="s">
        <v>2</v>
      </c>
      <c r="T49" s="6" t="s">
        <v>2</v>
      </c>
      <c r="U49" s="6" t="s">
        <v>2</v>
      </c>
      <c r="V49" s="6" t="s">
        <v>2</v>
      </c>
      <c r="W49" s="6" t="s">
        <v>2</v>
      </c>
    </row>
    <row r="50" spans="1:23" x14ac:dyDescent="0.3">
      <c r="B50" t="s">
        <v>131</v>
      </c>
      <c r="C50">
        <v>19</v>
      </c>
      <c r="D50" s="6">
        <v>0</v>
      </c>
      <c r="E50" s="6">
        <v>1</v>
      </c>
      <c r="F50" s="6" t="s">
        <v>2</v>
      </c>
      <c r="G50" s="6" t="s">
        <v>2</v>
      </c>
      <c r="H50" s="6" t="s">
        <v>2</v>
      </c>
      <c r="I50" s="6" t="s">
        <v>2</v>
      </c>
      <c r="J50" s="6" t="s">
        <v>2</v>
      </c>
      <c r="K50" s="6" t="s">
        <v>2</v>
      </c>
      <c r="L50" s="6" t="s">
        <v>2</v>
      </c>
      <c r="M50" s="6" t="s">
        <v>2</v>
      </c>
      <c r="N50" s="6" t="s">
        <v>2</v>
      </c>
      <c r="O50" s="6" t="s">
        <v>2</v>
      </c>
      <c r="P50" s="6" t="s">
        <v>2</v>
      </c>
      <c r="Q50" s="6" t="s">
        <v>2</v>
      </c>
      <c r="R50" s="6" t="s">
        <v>2</v>
      </c>
      <c r="S50" s="6" t="s">
        <v>2</v>
      </c>
      <c r="T50" s="6" t="s">
        <v>2</v>
      </c>
      <c r="U50" s="6" t="s">
        <v>2</v>
      </c>
      <c r="V50" s="6" t="s">
        <v>2</v>
      </c>
      <c r="W50" s="6" t="s">
        <v>2</v>
      </c>
    </row>
    <row r="51" spans="1:23" x14ac:dyDescent="0.3">
      <c r="B51" t="s">
        <v>132</v>
      </c>
      <c r="C51">
        <v>9</v>
      </c>
      <c r="D51" s="6">
        <v>2</v>
      </c>
      <c r="E51" s="6">
        <v>3</v>
      </c>
      <c r="F51" s="6" t="s">
        <v>2</v>
      </c>
      <c r="G51" s="6" t="s">
        <v>2</v>
      </c>
      <c r="H51" s="6" t="s">
        <v>2</v>
      </c>
      <c r="I51" s="6" t="s">
        <v>2</v>
      </c>
      <c r="J51" s="6" t="s">
        <v>2</v>
      </c>
      <c r="K51" s="6" t="s">
        <v>2</v>
      </c>
      <c r="L51" s="6" t="s">
        <v>2</v>
      </c>
      <c r="M51" s="6" t="s">
        <v>2</v>
      </c>
      <c r="N51" s="6" t="s">
        <v>2</v>
      </c>
      <c r="O51" s="6" t="s">
        <v>2</v>
      </c>
      <c r="P51" s="6" t="s">
        <v>2</v>
      </c>
      <c r="Q51" s="6" t="s">
        <v>2</v>
      </c>
      <c r="R51" s="6" t="s">
        <v>2</v>
      </c>
      <c r="S51" s="6" t="s">
        <v>2</v>
      </c>
      <c r="T51" s="6" t="s">
        <v>2</v>
      </c>
      <c r="U51" s="6" t="s">
        <v>2</v>
      </c>
      <c r="V51" s="6" t="s">
        <v>2</v>
      </c>
      <c r="W51" s="6" t="s">
        <v>2</v>
      </c>
    </row>
    <row r="52" spans="1:23" x14ac:dyDescent="0.3">
      <c r="B52" t="s">
        <v>133</v>
      </c>
      <c r="C52">
        <v>3</v>
      </c>
      <c r="D52" s="6">
        <v>0</v>
      </c>
      <c r="E52" s="6">
        <v>0</v>
      </c>
      <c r="F52" s="6" t="s">
        <v>2</v>
      </c>
      <c r="G52" s="6" t="s">
        <v>2</v>
      </c>
      <c r="H52" s="6" t="s">
        <v>2</v>
      </c>
      <c r="I52" s="6" t="s">
        <v>2</v>
      </c>
      <c r="J52" s="6" t="s">
        <v>2</v>
      </c>
      <c r="K52" s="6" t="s">
        <v>2</v>
      </c>
      <c r="L52" s="6" t="s">
        <v>2</v>
      </c>
      <c r="M52" s="6" t="s">
        <v>2</v>
      </c>
      <c r="N52" s="6" t="s">
        <v>2</v>
      </c>
      <c r="O52" s="6" t="s">
        <v>2</v>
      </c>
      <c r="P52" s="6" t="s">
        <v>2</v>
      </c>
      <c r="Q52" s="6" t="s">
        <v>2</v>
      </c>
      <c r="R52" s="6" t="s">
        <v>2</v>
      </c>
      <c r="S52" s="6" t="s">
        <v>2</v>
      </c>
      <c r="T52" s="6" t="s">
        <v>2</v>
      </c>
      <c r="U52" s="6" t="s">
        <v>2</v>
      </c>
      <c r="V52" s="6" t="s">
        <v>2</v>
      </c>
      <c r="W52" s="6" t="s">
        <v>2</v>
      </c>
    </row>
    <row r="53" spans="1:23" x14ac:dyDescent="0.3">
      <c r="A53" s="7" t="s">
        <v>36</v>
      </c>
      <c r="B53" s="7"/>
      <c r="C53" s="8">
        <f t="shared" ref="C53:T53" si="12">SUM(C54:C59)</f>
        <v>228</v>
      </c>
      <c r="D53" s="8">
        <f t="shared" si="12"/>
        <v>261</v>
      </c>
      <c r="E53" s="8">
        <f t="shared" si="12"/>
        <v>329</v>
      </c>
      <c r="F53" s="8">
        <f t="shared" si="12"/>
        <v>438</v>
      </c>
      <c r="G53" s="8">
        <f t="shared" si="12"/>
        <v>471</v>
      </c>
      <c r="H53" s="8">
        <f t="shared" si="12"/>
        <v>308</v>
      </c>
      <c r="I53" s="8">
        <f t="shared" si="12"/>
        <v>163</v>
      </c>
      <c r="J53" s="8">
        <f t="shared" si="12"/>
        <v>130</v>
      </c>
      <c r="K53" s="8">
        <f t="shared" si="12"/>
        <v>185</v>
      </c>
      <c r="L53" s="8">
        <f t="shared" si="12"/>
        <v>156</v>
      </c>
      <c r="M53" s="8">
        <f t="shared" si="12"/>
        <v>139</v>
      </c>
      <c r="N53" s="8">
        <f t="shared" si="12"/>
        <v>202</v>
      </c>
      <c r="O53" s="8">
        <f t="shared" si="12"/>
        <v>144</v>
      </c>
      <c r="P53" s="8">
        <f t="shared" si="12"/>
        <v>132</v>
      </c>
      <c r="Q53" s="8">
        <f t="shared" si="12"/>
        <v>137</v>
      </c>
      <c r="R53" s="8">
        <f t="shared" si="12"/>
        <v>134</v>
      </c>
      <c r="S53" s="8">
        <f t="shared" si="12"/>
        <v>233</v>
      </c>
      <c r="T53" s="8">
        <f t="shared" si="12"/>
        <v>239</v>
      </c>
      <c r="U53" s="8">
        <f>SUM(U54:U59)</f>
        <v>240</v>
      </c>
      <c r="V53" s="8">
        <f>SUM(V54:V59)</f>
        <v>239</v>
      </c>
      <c r="W53" s="8">
        <f>SUM(W54:W59)</f>
        <v>273</v>
      </c>
    </row>
    <row r="54" spans="1:23" x14ac:dyDescent="0.3">
      <c r="A54" s="9"/>
      <c r="B54" t="s">
        <v>37</v>
      </c>
      <c r="C54" s="6" t="s">
        <v>2</v>
      </c>
      <c r="D54" s="6" t="s">
        <v>2</v>
      </c>
      <c r="E54" s="6" t="s">
        <v>2</v>
      </c>
      <c r="F54" s="6" t="s">
        <v>2</v>
      </c>
      <c r="G54" s="6" t="s">
        <v>2</v>
      </c>
      <c r="H54" s="6" t="s">
        <v>2</v>
      </c>
      <c r="I54" s="6">
        <v>13</v>
      </c>
      <c r="J54" s="6">
        <v>10</v>
      </c>
      <c r="K54" s="6">
        <v>3</v>
      </c>
      <c r="L54" s="6">
        <v>3</v>
      </c>
      <c r="M54" s="6">
        <v>1</v>
      </c>
      <c r="N54">
        <v>0</v>
      </c>
      <c r="O54">
        <v>1</v>
      </c>
      <c r="P54" s="6" t="s">
        <v>2</v>
      </c>
      <c r="Q54" s="6" t="s">
        <v>2</v>
      </c>
      <c r="R54" s="6" t="s">
        <v>2</v>
      </c>
      <c r="S54" s="6" t="s">
        <v>2</v>
      </c>
      <c r="T54" s="6" t="s">
        <v>2</v>
      </c>
      <c r="U54" s="6" t="s">
        <v>2</v>
      </c>
      <c r="V54" s="6" t="s">
        <v>2</v>
      </c>
      <c r="W54" s="6" t="s">
        <v>2</v>
      </c>
    </row>
    <row r="55" spans="1:23" x14ac:dyDescent="0.3">
      <c r="B55" t="s">
        <v>38</v>
      </c>
      <c r="C55">
        <v>75</v>
      </c>
      <c r="D55">
        <v>58</v>
      </c>
      <c r="E55">
        <v>54</v>
      </c>
      <c r="F55" s="6">
        <v>55</v>
      </c>
      <c r="G55" s="6">
        <v>58</v>
      </c>
      <c r="H55" s="6">
        <v>69</v>
      </c>
      <c r="I55" s="6">
        <v>14</v>
      </c>
      <c r="J55" s="6">
        <v>31</v>
      </c>
      <c r="K55" s="6">
        <f>6+34</f>
        <v>40</v>
      </c>
      <c r="L55" s="6">
        <f>9+23</f>
        <v>32</v>
      </c>
      <c r="M55" s="6">
        <f>0+14</f>
        <v>14</v>
      </c>
      <c r="N55">
        <v>16</v>
      </c>
      <c r="O55">
        <v>22</v>
      </c>
      <c r="P55">
        <v>20</v>
      </c>
      <c r="Q55">
        <v>8</v>
      </c>
      <c r="R55">
        <v>3</v>
      </c>
      <c r="S55">
        <v>0</v>
      </c>
      <c r="T55">
        <v>8</v>
      </c>
      <c r="U55">
        <v>23</v>
      </c>
      <c r="V55">
        <v>16</v>
      </c>
      <c r="W55">
        <v>15</v>
      </c>
    </row>
    <row r="56" spans="1:23" x14ac:dyDescent="0.3">
      <c r="B56" t="s">
        <v>39</v>
      </c>
      <c r="C56">
        <v>153</v>
      </c>
      <c r="D56">
        <v>203</v>
      </c>
      <c r="E56">
        <v>207</v>
      </c>
      <c r="F56" s="6">
        <v>220</v>
      </c>
      <c r="G56" s="6">
        <v>232</v>
      </c>
      <c r="H56" s="6">
        <v>154</v>
      </c>
      <c r="I56" s="6">
        <v>98</v>
      </c>
      <c r="J56" s="6">
        <v>57</v>
      </c>
      <c r="K56" s="6">
        <v>72</v>
      </c>
      <c r="L56" s="6">
        <v>93</v>
      </c>
      <c r="M56" s="6">
        <v>102</v>
      </c>
      <c r="N56">
        <v>136</v>
      </c>
      <c r="O56">
        <v>75</v>
      </c>
      <c r="P56">
        <v>48</v>
      </c>
      <c r="Q56">
        <v>60</v>
      </c>
      <c r="R56">
        <v>45</v>
      </c>
      <c r="S56">
        <v>126</v>
      </c>
      <c r="T56">
        <v>143</v>
      </c>
      <c r="U56">
        <v>122</v>
      </c>
      <c r="V56">
        <v>109</v>
      </c>
      <c r="W56">
        <v>119</v>
      </c>
    </row>
    <row r="57" spans="1:23" x14ac:dyDescent="0.3">
      <c r="B57" t="s">
        <v>40</v>
      </c>
      <c r="C57" s="6" t="s">
        <v>2</v>
      </c>
      <c r="D57" s="6" t="s">
        <v>2</v>
      </c>
      <c r="E57">
        <v>68</v>
      </c>
      <c r="F57" s="6">
        <v>163</v>
      </c>
      <c r="G57" s="6">
        <v>181</v>
      </c>
      <c r="H57" s="6">
        <v>85</v>
      </c>
      <c r="I57" s="6">
        <v>38</v>
      </c>
      <c r="J57" s="6">
        <v>32</v>
      </c>
      <c r="K57" s="6">
        <v>70</v>
      </c>
      <c r="L57" s="6">
        <v>28</v>
      </c>
      <c r="M57" s="6">
        <v>22</v>
      </c>
      <c r="N57">
        <v>50</v>
      </c>
      <c r="O57">
        <v>44</v>
      </c>
      <c r="P57">
        <v>34</v>
      </c>
      <c r="Q57">
        <v>36</v>
      </c>
      <c r="R57">
        <v>50</v>
      </c>
      <c r="S57">
        <v>77</v>
      </c>
      <c r="T57">
        <v>62</v>
      </c>
      <c r="U57">
        <v>55</v>
      </c>
      <c r="V57">
        <v>45</v>
      </c>
      <c r="W57">
        <v>54</v>
      </c>
    </row>
    <row r="58" spans="1:23" x14ac:dyDescent="0.3">
      <c r="B58" t="s">
        <v>127</v>
      </c>
      <c r="C58" s="6" t="s">
        <v>2</v>
      </c>
      <c r="D58" s="6" t="s">
        <v>2</v>
      </c>
      <c r="E58" s="6" t="s">
        <v>2</v>
      </c>
      <c r="F58" s="6" t="s">
        <v>2</v>
      </c>
      <c r="G58" s="6" t="s">
        <v>2</v>
      </c>
      <c r="H58" s="6" t="s">
        <v>2</v>
      </c>
      <c r="I58" s="6" t="s">
        <v>2</v>
      </c>
      <c r="J58" s="6" t="s">
        <v>2</v>
      </c>
      <c r="K58" s="6" t="s">
        <v>2</v>
      </c>
      <c r="L58" s="6" t="s">
        <v>2</v>
      </c>
      <c r="M58" s="6" t="s">
        <v>2</v>
      </c>
      <c r="N58" s="6" t="s">
        <v>2</v>
      </c>
      <c r="O58" s="6" t="s">
        <v>2</v>
      </c>
      <c r="P58" s="6" t="s">
        <v>2</v>
      </c>
      <c r="Q58" s="6" t="s">
        <v>2</v>
      </c>
      <c r="R58" s="6" t="s">
        <v>2</v>
      </c>
      <c r="S58" s="6" t="s">
        <v>2</v>
      </c>
      <c r="T58" s="6" t="s">
        <v>2</v>
      </c>
      <c r="U58">
        <v>7</v>
      </c>
      <c r="V58">
        <v>16</v>
      </c>
      <c r="W58">
        <v>19</v>
      </c>
    </row>
    <row r="59" spans="1:23" x14ac:dyDescent="0.3">
      <c r="B59" t="s">
        <v>41</v>
      </c>
      <c r="C59" s="6" t="s">
        <v>2</v>
      </c>
      <c r="D59" s="6" t="s">
        <v>2</v>
      </c>
      <c r="E59" s="6" t="s">
        <v>2</v>
      </c>
      <c r="F59" s="6" t="s">
        <v>2</v>
      </c>
      <c r="G59" s="6" t="s">
        <v>2</v>
      </c>
      <c r="H59" s="6" t="s">
        <v>2</v>
      </c>
      <c r="I59" s="6" t="s">
        <v>2</v>
      </c>
      <c r="J59" s="6" t="s">
        <v>2</v>
      </c>
      <c r="K59" s="6" t="s">
        <v>2</v>
      </c>
      <c r="L59" s="6" t="s">
        <v>2</v>
      </c>
      <c r="M59" s="6" t="s">
        <v>2</v>
      </c>
      <c r="N59" s="6" t="s">
        <v>2</v>
      </c>
      <c r="O59">
        <v>2</v>
      </c>
      <c r="P59">
        <v>30</v>
      </c>
      <c r="Q59">
        <v>33</v>
      </c>
      <c r="R59">
        <v>36</v>
      </c>
      <c r="S59">
        <v>30</v>
      </c>
      <c r="T59">
        <v>26</v>
      </c>
      <c r="U59">
        <v>33</v>
      </c>
      <c r="V59">
        <v>53</v>
      </c>
      <c r="W59">
        <v>66</v>
      </c>
    </row>
    <row r="60" spans="1:23" x14ac:dyDescent="0.3">
      <c r="A60" s="7" t="s">
        <v>42</v>
      </c>
      <c r="B60" s="7"/>
      <c r="C60" s="8">
        <f t="shared" ref="C60:J60" si="13">SUM(C61)</f>
        <v>0</v>
      </c>
      <c r="D60" s="8">
        <f t="shared" si="13"/>
        <v>0</v>
      </c>
      <c r="E60" s="8">
        <f t="shared" si="13"/>
        <v>2</v>
      </c>
      <c r="F60" s="8">
        <f t="shared" si="13"/>
        <v>29</v>
      </c>
      <c r="G60" s="8">
        <f t="shared" si="13"/>
        <v>38</v>
      </c>
      <c r="H60" s="8">
        <f t="shared" si="13"/>
        <v>33</v>
      </c>
      <c r="I60" s="8">
        <f t="shared" si="13"/>
        <v>13</v>
      </c>
      <c r="J60" s="8">
        <f t="shared" si="13"/>
        <v>14</v>
      </c>
      <c r="K60" s="8">
        <f t="shared" ref="K60:W60" si="14">SUM(K61)</f>
        <v>3</v>
      </c>
      <c r="L60" s="8">
        <f t="shared" si="14"/>
        <v>0</v>
      </c>
      <c r="M60" s="8">
        <f t="shared" si="14"/>
        <v>0</v>
      </c>
      <c r="N60" s="8">
        <f t="shared" si="14"/>
        <v>0</v>
      </c>
      <c r="O60" s="8">
        <f t="shared" si="14"/>
        <v>0</v>
      </c>
      <c r="P60" s="8">
        <f t="shared" si="14"/>
        <v>0</v>
      </c>
      <c r="Q60" s="8">
        <f t="shared" si="14"/>
        <v>0</v>
      </c>
      <c r="R60" s="8">
        <f t="shared" si="14"/>
        <v>0</v>
      </c>
      <c r="S60" s="8">
        <f t="shared" si="14"/>
        <v>0</v>
      </c>
      <c r="T60" s="8">
        <f t="shared" si="14"/>
        <v>0</v>
      </c>
      <c r="U60" s="8">
        <f t="shared" si="14"/>
        <v>0</v>
      </c>
      <c r="V60" s="8">
        <f t="shared" si="14"/>
        <v>0</v>
      </c>
      <c r="W60" s="8">
        <f t="shared" si="14"/>
        <v>0</v>
      </c>
    </row>
    <row r="61" spans="1:23" x14ac:dyDescent="0.3">
      <c r="B61" t="s">
        <v>43</v>
      </c>
      <c r="C61" s="11" t="s">
        <v>2</v>
      </c>
      <c r="D61" s="11" t="s">
        <v>2</v>
      </c>
      <c r="E61">
        <v>2</v>
      </c>
      <c r="F61" s="6">
        <v>29</v>
      </c>
      <c r="G61" s="6">
        <v>38</v>
      </c>
      <c r="H61" s="6">
        <v>33</v>
      </c>
      <c r="I61" s="6">
        <v>13</v>
      </c>
      <c r="J61" s="6">
        <v>14</v>
      </c>
      <c r="K61" s="6">
        <v>3</v>
      </c>
      <c r="L61" s="6">
        <v>0</v>
      </c>
      <c r="M61" s="6" t="s">
        <v>2</v>
      </c>
      <c r="N61" s="6" t="s">
        <v>2</v>
      </c>
      <c r="O61" s="6" t="s">
        <v>2</v>
      </c>
      <c r="P61" s="6" t="s">
        <v>2</v>
      </c>
      <c r="Q61" s="6" t="s">
        <v>2</v>
      </c>
      <c r="R61" s="6" t="s">
        <v>2</v>
      </c>
      <c r="S61" s="6" t="s">
        <v>2</v>
      </c>
      <c r="T61" s="6" t="s">
        <v>2</v>
      </c>
      <c r="U61" s="6" t="s">
        <v>2</v>
      </c>
      <c r="V61" s="6" t="s">
        <v>2</v>
      </c>
      <c r="W61" s="6" t="s">
        <v>2</v>
      </c>
    </row>
    <row r="62" spans="1:23" x14ac:dyDescent="0.3">
      <c r="A62" s="7" t="s">
        <v>44</v>
      </c>
      <c r="B62" s="7"/>
      <c r="C62" s="7"/>
      <c r="D62" s="8" t="s">
        <v>17</v>
      </c>
      <c r="E62" s="8" t="s">
        <v>17</v>
      </c>
      <c r="F62" s="8" t="s">
        <v>17</v>
      </c>
      <c r="G62" s="8" t="s">
        <v>17</v>
      </c>
      <c r="H62" s="8" t="s">
        <v>17</v>
      </c>
      <c r="I62" s="8" t="s">
        <v>17</v>
      </c>
      <c r="J62" s="8" t="s">
        <v>17</v>
      </c>
      <c r="K62" s="8" t="s">
        <v>17</v>
      </c>
      <c r="L62" s="8">
        <f t="shared" ref="L62:T62" si="15">SUM(L63)</f>
        <v>27</v>
      </c>
      <c r="M62" s="8">
        <f t="shared" si="15"/>
        <v>29</v>
      </c>
      <c r="N62" s="8">
        <f t="shared" si="15"/>
        <v>31</v>
      </c>
      <c r="O62" s="8">
        <f t="shared" si="15"/>
        <v>27</v>
      </c>
      <c r="P62" s="8">
        <f t="shared" si="15"/>
        <v>27</v>
      </c>
      <c r="Q62" s="8">
        <f t="shared" si="15"/>
        <v>25</v>
      </c>
      <c r="R62" s="8">
        <f t="shared" si="15"/>
        <v>24</v>
      </c>
      <c r="S62" s="8">
        <f t="shared" si="15"/>
        <v>25</v>
      </c>
      <c r="T62" s="8">
        <f t="shared" si="15"/>
        <v>22</v>
      </c>
      <c r="U62" s="8">
        <f>SUM(U63:U64)</f>
        <v>22</v>
      </c>
      <c r="V62" s="8">
        <f>SUM(V63:V64)</f>
        <v>25</v>
      </c>
      <c r="W62" s="8">
        <f>SUM(W63:W64)</f>
        <v>23</v>
      </c>
    </row>
    <row r="63" spans="1:23" x14ac:dyDescent="0.3">
      <c r="B63" t="s">
        <v>141</v>
      </c>
      <c r="C63" s="6" t="s">
        <v>17</v>
      </c>
      <c r="D63" s="6" t="s">
        <v>17</v>
      </c>
      <c r="E63" s="6" t="s">
        <v>17</v>
      </c>
      <c r="F63" s="6" t="s">
        <v>17</v>
      </c>
      <c r="G63" s="6" t="s">
        <v>17</v>
      </c>
      <c r="H63" s="6" t="s">
        <v>17</v>
      </c>
      <c r="I63" s="6" t="s">
        <v>17</v>
      </c>
      <c r="J63" s="6" t="s">
        <v>17</v>
      </c>
      <c r="K63" s="6" t="s">
        <v>17</v>
      </c>
      <c r="L63" s="6">
        <v>27</v>
      </c>
      <c r="M63" s="6">
        <v>29</v>
      </c>
      <c r="N63">
        <v>31</v>
      </c>
      <c r="O63" s="6">
        <v>27</v>
      </c>
      <c r="P63">
        <v>27</v>
      </c>
      <c r="Q63">
        <v>25</v>
      </c>
      <c r="R63">
        <v>24</v>
      </c>
      <c r="S63">
        <v>25</v>
      </c>
      <c r="T63">
        <v>22</v>
      </c>
      <c r="U63">
        <v>22</v>
      </c>
      <c r="V63">
        <v>8</v>
      </c>
      <c r="W63">
        <v>7</v>
      </c>
    </row>
    <row r="64" spans="1:23" x14ac:dyDescent="0.3">
      <c r="B64" t="s">
        <v>140</v>
      </c>
      <c r="C64" s="6" t="s">
        <v>2</v>
      </c>
      <c r="D64" s="6" t="s">
        <v>2</v>
      </c>
      <c r="E64" s="6" t="s">
        <v>2</v>
      </c>
      <c r="F64" s="6" t="s">
        <v>2</v>
      </c>
      <c r="G64" s="6" t="s">
        <v>2</v>
      </c>
      <c r="H64" s="6" t="s">
        <v>2</v>
      </c>
      <c r="I64" s="6" t="s">
        <v>2</v>
      </c>
      <c r="J64" s="6" t="s">
        <v>2</v>
      </c>
      <c r="K64" s="6" t="s">
        <v>2</v>
      </c>
      <c r="L64" s="6" t="s">
        <v>2</v>
      </c>
      <c r="M64" s="6" t="s">
        <v>2</v>
      </c>
      <c r="N64" s="6" t="s">
        <v>2</v>
      </c>
      <c r="O64" s="6" t="s">
        <v>2</v>
      </c>
      <c r="P64" s="6" t="s">
        <v>2</v>
      </c>
      <c r="Q64" s="6" t="s">
        <v>2</v>
      </c>
      <c r="R64" s="6" t="s">
        <v>2</v>
      </c>
      <c r="S64" s="6" t="s">
        <v>2</v>
      </c>
      <c r="T64" s="6" t="s">
        <v>2</v>
      </c>
      <c r="U64" s="6" t="s">
        <v>2</v>
      </c>
      <c r="V64">
        <v>17</v>
      </c>
      <c r="W64">
        <v>16</v>
      </c>
    </row>
    <row r="65" spans="1:23" x14ac:dyDescent="0.3">
      <c r="A65" s="7" t="s">
        <v>45</v>
      </c>
      <c r="B65" s="7"/>
      <c r="C65" s="8" t="s">
        <v>17</v>
      </c>
      <c r="D65" s="8" t="s">
        <v>17</v>
      </c>
      <c r="E65" s="8" t="s">
        <v>17</v>
      </c>
      <c r="F65" s="8" t="s">
        <v>17</v>
      </c>
      <c r="G65" s="8" t="s">
        <v>17</v>
      </c>
      <c r="H65" s="8" t="s">
        <v>17</v>
      </c>
      <c r="I65" s="8" t="s">
        <v>17</v>
      </c>
      <c r="J65" s="8" t="s">
        <v>17</v>
      </c>
      <c r="K65" s="8">
        <f>SUM(K66:K67)</f>
        <v>89</v>
      </c>
      <c r="L65" s="8">
        <f t="shared" ref="L65:W65" si="16">SUM(L66:L67)</f>
        <v>76</v>
      </c>
      <c r="M65" s="8">
        <f t="shared" si="16"/>
        <v>89</v>
      </c>
      <c r="N65" s="8">
        <f t="shared" si="16"/>
        <v>88</v>
      </c>
      <c r="O65" s="8">
        <f t="shared" si="16"/>
        <v>59</v>
      </c>
      <c r="P65" s="8">
        <f t="shared" si="16"/>
        <v>23</v>
      </c>
      <c r="Q65" s="8">
        <f t="shared" si="16"/>
        <v>32</v>
      </c>
      <c r="R65" s="8">
        <f t="shared" si="16"/>
        <v>43</v>
      </c>
      <c r="S65" s="8">
        <f t="shared" si="16"/>
        <v>63</v>
      </c>
      <c r="T65" s="8">
        <f t="shared" si="16"/>
        <v>38</v>
      </c>
      <c r="U65" s="8">
        <f t="shared" si="16"/>
        <v>41</v>
      </c>
      <c r="V65" s="8">
        <f t="shared" si="16"/>
        <v>7</v>
      </c>
      <c r="W65" s="8">
        <f t="shared" si="16"/>
        <v>13</v>
      </c>
    </row>
    <row r="66" spans="1:23" x14ac:dyDescent="0.3">
      <c r="A66" s="9"/>
      <c r="B66" t="s">
        <v>123</v>
      </c>
      <c r="C66" s="6" t="s">
        <v>2</v>
      </c>
      <c r="D66" s="6" t="s">
        <v>2</v>
      </c>
      <c r="E66" s="6" t="s">
        <v>2</v>
      </c>
      <c r="F66" s="6" t="s">
        <v>2</v>
      </c>
      <c r="G66" s="6" t="s">
        <v>2</v>
      </c>
      <c r="H66" s="6" t="s">
        <v>2</v>
      </c>
      <c r="I66" s="6" t="s">
        <v>2</v>
      </c>
      <c r="J66" s="6" t="s">
        <v>2</v>
      </c>
      <c r="K66" s="6" t="s">
        <v>2</v>
      </c>
      <c r="L66" s="6" t="s">
        <v>2</v>
      </c>
      <c r="M66" s="6" t="s">
        <v>2</v>
      </c>
      <c r="N66" s="6" t="s">
        <v>2</v>
      </c>
      <c r="O66" s="6" t="s">
        <v>2</v>
      </c>
      <c r="P66" s="6" t="s">
        <v>2</v>
      </c>
      <c r="Q66" s="6" t="s">
        <v>2</v>
      </c>
      <c r="R66" s="6" t="s">
        <v>2</v>
      </c>
      <c r="S66" s="6" t="s">
        <v>2</v>
      </c>
      <c r="T66" s="6">
        <v>2</v>
      </c>
      <c r="U66" s="6">
        <v>6</v>
      </c>
      <c r="V66" s="6">
        <v>0</v>
      </c>
      <c r="W66" s="6">
        <v>6</v>
      </c>
    </row>
    <row r="67" spans="1:23" x14ac:dyDescent="0.3">
      <c r="B67" t="s">
        <v>46</v>
      </c>
      <c r="C67" s="6" t="s">
        <v>17</v>
      </c>
      <c r="D67" s="6" t="s">
        <v>17</v>
      </c>
      <c r="E67" s="6" t="s">
        <v>17</v>
      </c>
      <c r="F67" s="6" t="s">
        <v>17</v>
      </c>
      <c r="G67" s="6" t="s">
        <v>17</v>
      </c>
      <c r="H67" s="6" t="s">
        <v>17</v>
      </c>
      <c r="I67" s="6" t="s">
        <v>17</v>
      </c>
      <c r="J67" s="6" t="s">
        <v>17</v>
      </c>
      <c r="K67" s="6">
        <v>89</v>
      </c>
      <c r="L67" s="6">
        <v>76</v>
      </c>
      <c r="M67" s="6">
        <v>89</v>
      </c>
      <c r="N67" s="6">
        <v>88</v>
      </c>
      <c r="O67" s="6">
        <v>59</v>
      </c>
      <c r="P67">
        <v>23</v>
      </c>
      <c r="Q67">
        <v>32</v>
      </c>
      <c r="R67">
        <v>43</v>
      </c>
      <c r="S67">
        <v>63</v>
      </c>
      <c r="T67">
        <v>36</v>
      </c>
      <c r="U67">
        <v>35</v>
      </c>
      <c r="V67">
        <v>7</v>
      </c>
      <c r="W67">
        <v>7</v>
      </c>
    </row>
    <row r="68" spans="1:23" x14ac:dyDescent="0.3">
      <c r="A68" s="7" t="s">
        <v>142</v>
      </c>
      <c r="B68" s="7"/>
      <c r="C68" s="8">
        <f t="shared" ref="C68:D68" si="17">SUM(C69)</f>
        <v>0</v>
      </c>
      <c r="D68" s="8">
        <f t="shared" si="17"/>
        <v>0</v>
      </c>
      <c r="E68" s="8">
        <f t="shared" ref="E68" si="18">SUM(E69)</f>
        <v>0</v>
      </c>
      <c r="F68" s="8">
        <f t="shared" ref="F68" si="19">SUM(F69)</f>
        <v>0</v>
      </c>
      <c r="G68" s="8">
        <f t="shared" ref="G68" si="20">SUM(G69)</f>
        <v>0</v>
      </c>
      <c r="H68" s="8">
        <f t="shared" ref="H68" si="21">SUM(H69)</f>
        <v>0</v>
      </c>
      <c r="I68" s="8">
        <f t="shared" ref="I68" si="22">SUM(I69)</f>
        <v>0</v>
      </c>
      <c r="J68" s="8">
        <f t="shared" ref="J68" si="23">SUM(J69)</f>
        <v>0</v>
      </c>
      <c r="K68" s="8">
        <f t="shared" ref="K68" si="24">SUM(K69)</f>
        <v>0</v>
      </c>
      <c r="L68" s="8">
        <f t="shared" ref="L68" si="25">SUM(L69)</f>
        <v>0</v>
      </c>
      <c r="M68" s="8">
        <f t="shared" ref="M68" si="26">SUM(M69)</f>
        <v>0</v>
      </c>
      <c r="N68" s="8">
        <f t="shared" ref="N68" si="27">SUM(N69)</f>
        <v>0</v>
      </c>
      <c r="O68" s="8">
        <f t="shared" ref="O68" si="28">SUM(O69)</f>
        <v>0</v>
      </c>
      <c r="P68" s="8">
        <f t="shared" ref="P68" si="29">SUM(P69)</f>
        <v>0</v>
      </c>
      <c r="Q68" s="8">
        <f t="shared" ref="Q68" si="30">SUM(Q69)</f>
        <v>0</v>
      </c>
      <c r="R68" s="8">
        <f t="shared" ref="R68" si="31">SUM(R69)</f>
        <v>1</v>
      </c>
      <c r="S68" s="8">
        <f t="shared" ref="S68:U68" si="32">SUM(S69)</f>
        <v>12</v>
      </c>
      <c r="T68" s="8">
        <f t="shared" si="32"/>
        <v>11</v>
      </c>
      <c r="U68" s="8">
        <f t="shared" si="32"/>
        <v>16</v>
      </c>
      <c r="V68" s="8">
        <f>SUM(V69)</f>
        <v>23</v>
      </c>
      <c r="W68" s="8">
        <f>SUM(W69)</f>
        <v>24</v>
      </c>
    </row>
    <row r="69" spans="1:23" x14ac:dyDescent="0.3">
      <c r="A69" s="9"/>
      <c r="B69" t="s">
        <v>143</v>
      </c>
      <c r="C69" s="6" t="s">
        <v>2</v>
      </c>
      <c r="D69" s="6" t="s">
        <v>2</v>
      </c>
      <c r="E69" s="6" t="s">
        <v>2</v>
      </c>
      <c r="F69" s="6" t="s">
        <v>2</v>
      </c>
      <c r="G69" s="6" t="s">
        <v>2</v>
      </c>
      <c r="H69" s="6" t="s">
        <v>2</v>
      </c>
      <c r="I69" s="6" t="s">
        <v>2</v>
      </c>
      <c r="J69" s="6" t="s">
        <v>2</v>
      </c>
      <c r="K69" s="6" t="s">
        <v>2</v>
      </c>
      <c r="L69" s="6" t="s">
        <v>2</v>
      </c>
      <c r="M69" s="6" t="s">
        <v>2</v>
      </c>
      <c r="N69" s="6" t="s">
        <v>2</v>
      </c>
      <c r="O69" s="6" t="s">
        <v>2</v>
      </c>
      <c r="P69" s="6" t="s">
        <v>2</v>
      </c>
      <c r="Q69" s="6" t="s">
        <v>2</v>
      </c>
      <c r="R69" s="6">
        <v>1</v>
      </c>
      <c r="S69" s="6">
        <v>12</v>
      </c>
      <c r="T69" s="6">
        <v>11</v>
      </c>
      <c r="U69" s="6">
        <v>16</v>
      </c>
      <c r="V69" s="6">
        <v>23</v>
      </c>
      <c r="W69" s="6">
        <v>24</v>
      </c>
    </row>
    <row r="70" spans="1:23" x14ac:dyDescent="0.3">
      <c r="A70" s="7" t="s">
        <v>47</v>
      </c>
      <c r="B70" s="7"/>
      <c r="C70" s="8">
        <f t="shared" ref="C70:W70" si="33">SUM(C71)</f>
        <v>0</v>
      </c>
      <c r="D70" s="8">
        <f t="shared" si="33"/>
        <v>0</v>
      </c>
      <c r="E70" s="8">
        <f t="shared" si="33"/>
        <v>0</v>
      </c>
      <c r="F70" s="8">
        <f t="shared" si="33"/>
        <v>0</v>
      </c>
      <c r="G70" s="8">
        <f t="shared" si="33"/>
        <v>0</v>
      </c>
      <c r="H70" s="8">
        <f t="shared" si="33"/>
        <v>0</v>
      </c>
      <c r="I70" s="8">
        <f t="shared" si="33"/>
        <v>0</v>
      </c>
      <c r="J70" s="8">
        <f t="shared" si="33"/>
        <v>0</v>
      </c>
      <c r="K70" s="8">
        <f t="shared" si="33"/>
        <v>0</v>
      </c>
      <c r="L70" s="8">
        <f t="shared" si="33"/>
        <v>0</v>
      </c>
      <c r="M70" s="8">
        <f t="shared" si="33"/>
        <v>0</v>
      </c>
      <c r="N70" s="8">
        <f t="shared" si="33"/>
        <v>0</v>
      </c>
      <c r="O70" s="8">
        <f t="shared" si="33"/>
        <v>0</v>
      </c>
      <c r="P70" s="8">
        <f t="shared" si="33"/>
        <v>5</v>
      </c>
      <c r="Q70" s="8">
        <f t="shared" si="33"/>
        <v>10</v>
      </c>
      <c r="R70" s="8">
        <f t="shared" si="33"/>
        <v>44</v>
      </c>
      <c r="S70" s="8">
        <f t="shared" si="33"/>
        <v>41</v>
      </c>
      <c r="T70" s="8">
        <f t="shared" si="33"/>
        <v>22</v>
      </c>
      <c r="U70" s="8">
        <f t="shared" si="33"/>
        <v>18</v>
      </c>
      <c r="V70" s="8">
        <f t="shared" si="33"/>
        <v>36</v>
      </c>
      <c r="W70" s="8">
        <f t="shared" si="33"/>
        <v>33</v>
      </c>
    </row>
    <row r="71" spans="1:23" x14ac:dyDescent="0.3">
      <c r="B71" t="s">
        <v>48</v>
      </c>
      <c r="C71" s="6" t="s">
        <v>2</v>
      </c>
      <c r="D71" s="6" t="s">
        <v>2</v>
      </c>
      <c r="E71" s="6" t="s">
        <v>2</v>
      </c>
      <c r="F71" s="6" t="s">
        <v>2</v>
      </c>
      <c r="G71" s="6" t="s">
        <v>2</v>
      </c>
      <c r="H71" s="6" t="s">
        <v>2</v>
      </c>
      <c r="I71" s="6" t="s">
        <v>2</v>
      </c>
      <c r="J71" s="6" t="s">
        <v>2</v>
      </c>
      <c r="K71" s="6" t="s">
        <v>2</v>
      </c>
      <c r="L71" s="6" t="s">
        <v>2</v>
      </c>
      <c r="M71" s="6" t="s">
        <v>2</v>
      </c>
      <c r="N71" s="6" t="s">
        <v>2</v>
      </c>
      <c r="O71" s="6" t="s">
        <v>2</v>
      </c>
      <c r="P71">
        <v>5</v>
      </c>
      <c r="Q71">
        <v>10</v>
      </c>
      <c r="R71">
        <v>44</v>
      </c>
      <c r="S71">
        <v>41</v>
      </c>
      <c r="T71">
        <v>22</v>
      </c>
      <c r="U71">
        <v>18</v>
      </c>
      <c r="V71">
        <v>36</v>
      </c>
      <c r="W71">
        <v>33</v>
      </c>
    </row>
    <row r="72" spans="1:23" x14ac:dyDescent="0.3">
      <c r="A72" s="7" t="s">
        <v>49</v>
      </c>
      <c r="B72" s="7"/>
      <c r="C72" s="8">
        <f t="shared" ref="C72:W72" si="34">SUM(C73)</f>
        <v>19</v>
      </c>
      <c r="D72" s="8">
        <f t="shared" si="34"/>
        <v>20</v>
      </c>
      <c r="E72" s="8">
        <f t="shared" si="34"/>
        <v>22</v>
      </c>
      <c r="F72" s="8">
        <f t="shared" si="34"/>
        <v>20</v>
      </c>
      <c r="G72" s="8">
        <f t="shared" si="34"/>
        <v>17</v>
      </c>
      <c r="H72" s="8">
        <f t="shared" si="34"/>
        <v>19</v>
      </c>
      <c r="I72" s="8">
        <f t="shared" si="34"/>
        <v>11</v>
      </c>
      <c r="J72" s="8">
        <f t="shared" si="34"/>
        <v>14</v>
      </c>
      <c r="K72" s="8">
        <f t="shared" si="34"/>
        <v>10</v>
      </c>
      <c r="L72" s="8">
        <f t="shared" si="34"/>
        <v>14</v>
      </c>
      <c r="M72" s="8">
        <f t="shared" si="34"/>
        <v>12</v>
      </c>
      <c r="N72" s="8">
        <f t="shared" si="34"/>
        <v>17</v>
      </c>
      <c r="O72" s="8">
        <f t="shared" si="34"/>
        <v>14</v>
      </c>
      <c r="P72" s="8">
        <f t="shared" si="34"/>
        <v>9</v>
      </c>
      <c r="Q72" s="8">
        <f t="shared" si="34"/>
        <v>9</v>
      </c>
      <c r="R72" s="8">
        <f t="shared" si="34"/>
        <v>7</v>
      </c>
      <c r="S72" s="8">
        <f t="shared" si="34"/>
        <v>12</v>
      </c>
      <c r="T72" s="8">
        <f t="shared" si="34"/>
        <v>2</v>
      </c>
      <c r="U72" s="8">
        <f t="shared" si="34"/>
        <v>0</v>
      </c>
      <c r="V72" s="8">
        <f t="shared" si="34"/>
        <v>0</v>
      </c>
      <c r="W72" s="8">
        <f t="shared" si="34"/>
        <v>0</v>
      </c>
    </row>
    <row r="73" spans="1:23" x14ac:dyDescent="0.3">
      <c r="B73" t="s">
        <v>50</v>
      </c>
      <c r="C73">
        <v>19</v>
      </c>
      <c r="D73">
        <v>20</v>
      </c>
      <c r="E73">
        <v>22</v>
      </c>
      <c r="F73" s="6">
        <v>20</v>
      </c>
      <c r="G73" s="6">
        <v>17</v>
      </c>
      <c r="H73" s="6">
        <v>19</v>
      </c>
      <c r="I73" s="6">
        <v>11</v>
      </c>
      <c r="J73" s="6">
        <v>14</v>
      </c>
      <c r="K73" s="6">
        <v>10</v>
      </c>
      <c r="L73" s="6">
        <v>14</v>
      </c>
      <c r="M73" s="6">
        <v>12</v>
      </c>
      <c r="N73" s="6">
        <v>17</v>
      </c>
      <c r="O73" s="6">
        <v>14</v>
      </c>
      <c r="P73">
        <v>9</v>
      </c>
      <c r="Q73">
        <v>9</v>
      </c>
      <c r="R73">
        <v>7</v>
      </c>
      <c r="S73">
        <v>12</v>
      </c>
      <c r="T73">
        <v>2</v>
      </c>
      <c r="U73" s="6">
        <v>0</v>
      </c>
      <c r="V73" s="6">
        <v>0</v>
      </c>
      <c r="W73" s="6">
        <v>0</v>
      </c>
    </row>
    <row r="74" spans="1:23" x14ac:dyDescent="0.3">
      <c r="A74" s="7" t="s">
        <v>51</v>
      </c>
      <c r="B74" s="7"/>
      <c r="C74" s="8">
        <f t="shared" ref="C74:W74" si="35">SUM(C75:C85)</f>
        <v>31</v>
      </c>
      <c r="D74" s="8">
        <f t="shared" si="35"/>
        <v>25</v>
      </c>
      <c r="E74" s="8">
        <f t="shared" si="35"/>
        <v>27</v>
      </c>
      <c r="F74" s="8">
        <f t="shared" si="35"/>
        <v>38</v>
      </c>
      <c r="G74" s="8">
        <f t="shared" si="35"/>
        <v>36</v>
      </c>
      <c r="H74" s="8">
        <f t="shared" si="35"/>
        <v>27</v>
      </c>
      <c r="I74" s="8">
        <f t="shared" si="35"/>
        <v>7</v>
      </c>
      <c r="J74" s="8">
        <f t="shared" si="35"/>
        <v>4</v>
      </c>
      <c r="K74" s="8">
        <f t="shared" si="35"/>
        <v>4</v>
      </c>
      <c r="L74" s="8">
        <f t="shared" si="35"/>
        <v>9</v>
      </c>
      <c r="M74" s="8">
        <f t="shared" si="35"/>
        <v>6</v>
      </c>
      <c r="N74" s="8">
        <f t="shared" si="35"/>
        <v>2</v>
      </c>
      <c r="O74" s="8">
        <f t="shared" si="35"/>
        <v>13</v>
      </c>
      <c r="P74" s="8">
        <f t="shared" si="35"/>
        <v>3</v>
      </c>
      <c r="Q74" s="8">
        <f t="shared" si="35"/>
        <v>0</v>
      </c>
      <c r="R74" s="8">
        <f t="shared" si="35"/>
        <v>0</v>
      </c>
      <c r="S74" s="8">
        <f t="shared" si="35"/>
        <v>0</v>
      </c>
      <c r="T74" s="8">
        <f t="shared" si="35"/>
        <v>0</v>
      </c>
      <c r="U74" s="8">
        <f t="shared" si="35"/>
        <v>0</v>
      </c>
      <c r="V74" s="8">
        <f t="shared" si="35"/>
        <v>0</v>
      </c>
      <c r="W74" s="8">
        <f t="shared" si="35"/>
        <v>0</v>
      </c>
    </row>
    <row r="75" spans="1:23" x14ac:dyDescent="0.3">
      <c r="B75" t="s">
        <v>52</v>
      </c>
      <c r="C75" s="6" t="s">
        <v>2</v>
      </c>
      <c r="D75" s="6" t="s">
        <v>2</v>
      </c>
      <c r="E75">
        <v>1</v>
      </c>
      <c r="F75" s="6">
        <v>7</v>
      </c>
      <c r="G75" s="6">
        <v>5</v>
      </c>
      <c r="H75" s="6" t="s">
        <v>2</v>
      </c>
      <c r="I75" s="6" t="s">
        <v>2</v>
      </c>
      <c r="J75" s="6" t="s">
        <v>2</v>
      </c>
      <c r="K75" s="6" t="s">
        <v>2</v>
      </c>
      <c r="L75" s="6" t="s">
        <v>2</v>
      </c>
      <c r="M75" s="6" t="s">
        <v>2</v>
      </c>
      <c r="N75">
        <v>1</v>
      </c>
      <c r="O75" s="6" t="s">
        <v>2</v>
      </c>
      <c r="P75" s="6" t="s">
        <v>2</v>
      </c>
      <c r="Q75" s="6" t="s">
        <v>2</v>
      </c>
      <c r="R75" s="6" t="s">
        <v>2</v>
      </c>
      <c r="S75" s="6" t="s">
        <v>2</v>
      </c>
      <c r="T75" s="6" t="s">
        <v>2</v>
      </c>
      <c r="U75" s="6" t="s">
        <v>2</v>
      </c>
      <c r="V75" s="6" t="s">
        <v>2</v>
      </c>
      <c r="W75" s="6" t="s">
        <v>2</v>
      </c>
    </row>
    <row r="76" spans="1:23" x14ac:dyDescent="0.3">
      <c r="B76" t="s">
        <v>53</v>
      </c>
      <c r="C76">
        <f>3+9</f>
        <v>12</v>
      </c>
      <c r="D76">
        <v>8</v>
      </c>
      <c r="E76">
        <v>11</v>
      </c>
      <c r="F76" s="6">
        <v>8</v>
      </c>
      <c r="G76" s="6">
        <v>6</v>
      </c>
      <c r="H76" s="6">
        <v>7</v>
      </c>
      <c r="I76" s="6">
        <v>1</v>
      </c>
      <c r="J76" s="6">
        <v>3</v>
      </c>
      <c r="K76" s="6" t="s">
        <v>2</v>
      </c>
      <c r="L76" s="6">
        <v>1</v>
      </c>
      <c r="M76" s="6" t="s">
        <v>2</v>
      </c>
      <c r="N76" s="6">
        <v>1</v>
      </c>
      <c r="O76" s="6" t="s">
        <v>2</v>
      </c>
      <c r="P76" s="6">
        <v>1</v>
      </c>
      <c r="Q76" s="6" t="s">
        <v>17</v>
      </c>
      <c r="R76" s="6" t="s">
        <v>17</v>
      </c>
      <c r="S76" s="6" t="s">
        <v>17</v>
      </c>
      <c r="T76" s="6" t="s">
        <v>17</v>
      </c>
      <c r="U76" s="6" t="s">
        <v>17</v>
      </c>
      <c r="V76" s="6" t="s">
        <v>17</v>
      </c>
      <c r="W76" s="6" t="s">
        <v>17</v>
      </c>
    </row>
    <row r="77" spans="1:23" x14ac:dyDescent="0.3">
      <c r="B77" t="s">
        <v>54</v>
      </c>
      <c r="C77">
        <v>3</v>
      </c>
      <c r="D77">
        <v>3</v>
      </c>
      <c r="E77">
        <v>4</v>
      </c>
      <c r="F77" s="6">
        <v>2</v>
      </c>
      <c r="G77" s="6">
        <v>4</v>
      </c>
      <c r="H77" s="6">
        <v>4</v>
      </c>
      <c r="I77" s="6">
        <v>4</v>
      </c>
      <c r="J77" s="6" t="s">
        <v>2</v>
      </c>
      <c r="K77" s="6">
        <v>1</v>
      </c>
      <c r="L77" s="6">
        <v>3</v>
      </c>
      <c r="M77" s="6">
        <v>4</v>
      </c>
      <c r="N77" s="6" t="s">
        <v>2</v>
      </c>
      <c r="O77" s="6" t="s">
        <v>2</v>
      </c>
      <c r="P77" s="6">
        <v>1</v>
      </c>
      <c r="Q77" s="6" t="s">
        <v>17</v>
      </c>
      <c r="R77" s="6" t="s">
        <v>17</v>
      </c>
      <c r="S77" s="6" t="s">
        <v>17</v>
      </c>
      <c r="T77" s="6" t="s">
        <v>17</v>
      </c>
      <c r="U77" s="6" t="s">
        <v>17</v>
      </c>
      <c r="V77" s="6" t="s">
        <v>17</v>
      </c>
      <c r="W77" s="6" t="s">
        <v>17</v>
      </c>
    </row>
    <row r="78" spans="1:23" x14ac:dyDescent="0.3">
      <c r="B78" t="s">
        <v>158</v>
      </c>
      <c r="C78">
        <v>1</v>
      </c>
      <c r="D78" s="6" t="s">
        <v>2</v>
      </c>
      <c r="E78" s="6" t="s">
        <v>2</v>
      </c>
      <c r="F78" s="6" t="s">
        <v>2</v>
      </c>
      <c r="G78" s="6" t="s">
        <v>2</v>
      </c>
      <c r="H78" s="6" t="s">
        <v>2</v>
      </c>
      <c r="I78" s="6" t="s">
        <v>2</v>
      </c>
      <c r="J78" s="6" t="s">
        <v>2</v>
      </c>
      <c r="K78" s="6" t="s">
        <v>2</v>
      </c>
      <c r="L78" s="6" t="s">
        <v>2</v>
      </c>
      <c r="M78" s="6" t="s">
        <v>2</v>
      </c>
      <c r="N78" s="6" t="s">
        <v>2</v>
      </c>
      <c r="O78" s="6" t="s">
        <v>2</v>
      </c>
      <c r="P78" s="6" t="s">
        <v>2</v>
      </c>
      <c r="Q78" s="6" t="s">
        <v>2</v>
      </c>
      <c r="R78" s="6" t="s">
        <v>2</v>
      </c>
      <c r="S78" s="6" t="s">
        <v>2</v>
      </c>
      <c r="T78" s="6" t="s">
        <v>2</v>
      </c>
      <c r="U78" s="6" t="s">
        <v>2</v>
      </c>
      <c r="V78" s="6" t="s">
        <v>2</v>
      </c>
      <c r="W78" s="6" t="s">
        <v>2</v>
      </c>
    </row>
    <row r="79" spans="1:23" x14ac:dyDescent="0.3">
      <c r="B79" t="s">
        <v>55</v>
      </c>
      <c r="C79">
        <v>7</v>
      </c>
      <c r="D79">
        <v>1</v>
      </c>
      <c r="E79">
        <v>2</v>
      </c>
      <c r="F79" s="6">
        <v>9</v>
      </c>
      <c r="G79" s="6">
        <v>2</v>
      </c>
      <c r="H79" s="6">
        <v>6</v>
      </c>
      <c r="I79" s="6">
        <v>2</v>
      </c>
      <c r="J79" s="6" t="s">
        <v>2</v>
      </c>
      <c r="K79" s="6" t="s">
        <v>2</v>
      </c>
      <c r="L79" s="6">
        <v>1</v>
      </c>
      <c r="M79" s="6" t="s">
        <v>2</v>
      </c>
      <c r="N79" s="6" t="s">
        <v>2</v>
      </c>
      <c r="O79" s="6" t="s">
        <v>2</v>
      </c>
      <c r="P79" s="6" t="s">
        <v>2</v>
      </c>
      <c r="Q79" s="6" t="s">
        <v>2</v>
      </c>
      <c r="R79" s="6" t="s">
        <v>2</v>
      </c>
      <c r="S79" s="6" t="s">
        <v>2</v>
      </c>
      <c r="T79" s="6" t="s">
        <v>2</v>
      </c>
      <c r="U79" s="6" t="s">
        <v>2</v>
      </c>
      <c r="V79" s="6" t="s">
        <v>2</v>
      </c>
      <c r="W79" s="6" t="s">
        <v>2</v>
      </c>
    </row>
    <row r="80" spans="1:23" x14ac:dyDescent="0.3">
      <c r="B80" t="s">
        <v>56</v>
      </c>
      <c r="C80">
        <v>0</v>
      </c>
      <c r="D80">
        <v>0</v>
      </c>
      <c r="E80">
        <v>2</v>
      </c>
      <c r="F80" s="6">
        <v>4</v>
      </c>
      <c r="G80" s="6" t="s">
        <v>2</v>
      </c>
      <c r="H80" s="6" t="s">
        <v>2</v>
      </c>
      <c r="I80" s="6" t="s">
        <v>2</v>
      </c>
      <c r="J80" s="6" t="s">
        <v>2</v>
      </c>
      <c r="K80" s="6" t="s">
        <v>2</v>
      </c>
      <c r="L80" s="6" t="s">
        <v>2</v>
      </c>
      <c r="M80" s="6" t="s">
        <v>2</v>
      </c>
      <c r="N80" s="6" t="s">
        <v>2</v>
      </c>
      <c r="O80" s="6" t="s">
        <v>2</v>
      </c>
      <c r="P80" s="6" t="s">
        <v>2</v>
      </c>
      <c r="Q80" s="6" t="s">
        <v>2</v>
      </c>
      <c r="R80" s="6" t="s">
        <v>2</v>
      </c>
      <c r="S80" s="6" t="s">
        <v>2</v>
      </c>
      <c r="T80" s="6" t="s">
        <v>2</v>
      </c>
      <c r="U80" s="6" t="s">
        <v>2</v>
      </c>
      <c r="V80" s="6" t="s">
        <v>2</v>
      </c>
      <c r="W80" s="6" t="s">
        <v>2</v>
      </c>
    </row>
    <row r="81" spans="1:23" x14ac:dyDescent="0.3">
      <c r="B81" t="s">
        <v>57</v>
      </c>
      <c r="C81">
        <f>3+3</f>
        <v>6</v>
      </c>
      <c r="D81">
        <v>5</v>
      </c>
      <c r="E81">
        <v>3</v>
      </c>
      <c r="F81" s="6">
        <v>4</v>
      </c>
      <c r="G81" s="6">
        <v>6</v>
      </c>
      <c r="H81" s="6">
        <v>4</v>
      </c>
      <c r="I81" s="6" t="s">
        <v>2</v>
      </c>
      <c r="J81" s="6">
        <v>1</v>
      </c>
      <c r="K81" s="6">
        <v>1</v>
      </c>
      <c r="L81" s="6">
        <v>1</v>
      </c>
      <c r="M81" s="6">
        <v>1</v>
      </c>
      <c r="N81" s="6" t="s">
        <v>2</v>
      </c>
      <c r="O81">
        <v>12</v>
      </c>
      <c r="P81">
        <v>1</v>
      </c>
      <c r="Q81" s="6" t="s">
        <v>17</v>
      </c>
      <c r="R81" s="6" t="s">
        <v>17</v>
      </c>
      <c r="S81" s="6" t="s">
        <v>17</v>
      </c>
      <c r="T81" s="6" t="s">
        <v>17</v>
      </c>
      <c r="U81" s="6" t="s">
        <v>17</v>
      </c>
      <c r="V81" s="6" t="s">
        <v>17</v>
      </c>
      <c r="W81" s="6" t="s">
        <v>17</v>
      </c>
    </row>
    <row r="82" spans="1:23" x14ac:dyDescent="0.3">
      <c r="B82" t="s">
        <v>58</v>
      </c>
      <c r="C82" s="6" t="s">
        <v>2</v>
      </c>
      <c r="D82" s="6" t="s">
        <v>2</v>
      </c>
      <c r="E82" s="6" t="s">
        <v>2</v>
      </c>
      <c r="F82" s="6" t="s">
        <v>2</v>
      </c>
      <c r="G82" s="6" t="s">
        <v>2</v>
      </c>
      <c r="H82" s="6" t="s">
        <v>2</v>
      </c>
      <c r="I82" s="6" t="s">
        <v>2</v>
      </c>
      <c r="J82" s="6" t="s">
        <v>2</v>
      </c>
      <c r="K82" s="6" t="s">
        <v>2</v>
      </c>
      <c r="L82" s="6" t="s">
        <v>2</v>
      </c>
      <c r="M82" s="6" t="s">
        <v>2</v>
      </c>
      <c r="N82" s="6" t="s">
        <v>2</v>
      </c>
      <c r="O82" s="6" t="s">
        <v>2</v>
      </c>
      <c r="P82" s="6" t="s">
        <v>2</v>
      </c>
      <c r="Q82" s="6" t="s">
        <v>2</v>
      </c>
      <c r="R82" s="6" t="s">
        <v>2</v>
      </c>
      <c r="S82" s="6" t="s">
        <v>2</v>
      </c>
      <c r="T82" s="6" t="s">
        <v>2</v>
      </c>
      <c r="U82" s="6" t="s">
        <v>2</v>
      </c>
      <c r="V82" s="6" t="s">
        <v>2</v>
      </c>
      <c r="W82" s="6" t="s">
        <v>2</v>
      </c>
    </row>
    <row r="83" spans="1:23" x14ac:dyDescent="0.3">
      <c r="B83" t="s">
        <v>59</v>
      </c>
      <c r="C83">
        <f>1+1</f>
        <v>2</v>
      </c>
      <c r="D83">
        <v>8</v>
      </c>
      <c r="E83">
        <v>4</v>
      </c>
      <c r="F83" s="6">
        <v>4</v>
      </c>
      <c r="G83" s="6">
        <v>12</v>
      </c>
      <c r="H83" s="6">
        <v>6</v>
      </c>
      <c r="I83" s="6" t="s">
        <v>2</v>
      </c>
      <c r="J83" s="6" t="s">
        <v>2</v>
      </c>
      <c r="K83" s="6">
        <v>2</v>
      </c>
      <c r="L83" s="6">
        <v>3</v>
      </c>
      <c r="M83" s="6" t="s">
        <v>2</v>
      </c>
      <c r="N83" s="6" t="s">
        <v>2</v>
      </c>
      <c r="O83" s="6" t="s">
        <v>2</v>
      </c>
      <c r="P83" s="6" t="s">
        <v>2</v>
      </c>
      <c r="Q83" s="6" t="s">
        <v>2</v>
      </c>
      <c r="R83" s="6" t="s">
        <v>2</v>
      </c>
      <c r="S83" s="6" t="s">
        <v>2</v>
      </c>
      <c r="T83" s="6" t="s">
        <v>2</v>
      </c>
      <c r="U83" s="6" t="s">
        <v>2</v>
      </c>
      <c r="V83" s="6" t="s">
        <v>2</v>
      </c>
      <c r="W83" s="6" t="s">
        <v>2</v>
      </c>
    </row>
    <row r="84" spans="1:23" x14ac:dyDescent="0.3">
      <c r="B84" t="s">
        <v>60</v>
      </c>
      <c r="C84" s="6" t="s">
        <v>2</v>
      </c>
      <c r="D84" s="6" t="s">
        <v>2</v>
      </c>
      <c r="E84" s="6" t="s">
        <v>2</v>
      </c>
      <c r="F84" s="6" t="s">
        <v>2</v>
      </c>
      <c r="G84" s="6">
        <v>1</v>
      </c>
      <c r="H84" s="6" t="s">
        <v>2</v>
      </c>
      <c r="I84" s="6" t="s">
        <v>2</v>
      </c>
      <c r="J84" s="6" t="s">
        <v>2</v>
      </c>
      <c r="K84" s="6" t="s">
        <v>2</v>
      </c>
      <c r="L84" s="6" t="s">
        <v>2</v>
      </c>
      <c r="M84" s="6" t="s">
        <v>2</v>
      </c>
      <c r="N84" s="6" t="s">
        <v>2</v>
      </c>
      <c r="O84" s="6" t="s">
        <v>2</v>
      </c>
      <c r="P84" s="6" t="s">
        <v>2</v>
      </c>
      <c r="Q84" s="6" t="s">
        <v>2</v>
      </c>
      <c r="R84" s="6" t="s">
        <v>2</v>
      </c>
      <c r="S84" s="6" t="s">
        <v>2</v>
      </c>
      <c r="T84" s="6" t="s">
        <v>2</v>
      </c>
      <c r="U84" s="6" t="s">
        <v>2</v>
      </c>
      <c r="V84" s="6" t="s">
        <v>2</v>
      </c>
      <c r="W84" s="6" t="s">
        <v>2</v>
      </c>
    </row>
    <row r="85" spans="1:23" x14ac:dyDescent="0.3">
      <c r="B85" t="s">
        <v>61</v>
      </c>
      <c r="C85" s="6" t="s">
        <v>2</v>
      </c>
      <c r="D85" s="6" t="s">
        <v>2</v>
      </c>
      <c r="E85" s="6" t="s">
        <v>2</v>
      </c>
      <c r="F85" s="6" t="s">
        <v>2</v>
      </c>
      <c r="G85" s="6" t="s">
        <v>2</v>
      </c>
      <c r="H85" s="6" t="s">
        <v>2</v>
      </c>
      <c r="I85" s="6" t="s">
        <v>2</v>
      </c>
      <c r="J85" s="6" t="s">
        <v>2</v>
      </c>
      <c r="K85" s="6" t="s">
        <v>2</v>
      </c>
      <c r="L85" s="6" t="s">
        <v>2</v>
      </c>
      <c r="M85" s="6">
        <v>1</v>
      </c>
      <c r="N85" s="6" t="s">
        <v>2</v>
      </c>
      <c r="O85">
        <v>1</v>
      </c>
      <c r="P85" s="6" t="s">
        <v>2</v>
      </c>
      <c r="Q85" s="6" t="s">
        <v>17</v>
      </c>
      <c r="R85" s="6" t="s">
        <v>17</v>
      </c>
      <c r="S85" s="6" t="s">
        <v>17</v>
      </c>
      <c r="T85" s="6" t="s">
        <v>17</v>
      </c>
      <c r="U85" s="6" t="s">
        <v>17</v>
      </c>
      <c r="V85" s="6" t="s">
        <v>17</v>
      </c>
      <c r="W85" s="6" t="s">
        <v>17</v>
      </c>
    </row>
    <row r="86" spans="1:23" x14ac:dyDescent="0.3">
      <c r="A86" s="7" t="s">
        <v>62</v>
      </c>
      <c r="B86" s="7"/>
      <c r="C86" s="8">
        <f t="shared" ref="C86:P86" si="36">SUM(C87:C93)</f>
        <v>36</v>
      </c>
      <c r="D86" s="8">
        <f t="shared" si="36"/>
        <v>37</v>
      </c>
      <c r="E86" s="8">
        <f t="shared" si="36"/>
        <v>85</v>
      </c>
      <c r="F86" s="8">
        <f t="shared" si="36"/>
        <v>75</v>
      </c>
      <c r="G86" s="8">
        <f t="shared" si="36"/>
        <v>79</v>
      </c>
      <c r="H86" s="8">
        <f t="shared" si="36"/>
        <v>65</v>
      </c>
      <c r="I86" s="8">
        <f t="shared" si="36"/>
        <v>19</v>
      </c>
      <c r="J86" s="8">
        <f t="shared" si="36"/>
        <v>2</v>
      </c>
      <c r="K86" s="8">
        <f t="shared" si="36"/>
        <v>0</v>
      </c>
      <c r="L86" s="8">
        <f t="shared" si="36"/>
        <v>0</v>
      </c>
      <c r="M86" s="8">
        <f t="shared" si="36"/>
        <v>0</v>
      </c>
      <c r="N86" s="8">
        <f t="shared" si="36"/>
        <v>1</v>
      </c>
      <c r="O86" s="8">
        <f t="shared" si="36"/>
        <v>11</v>
      </c>
      <c r="P86" s="8">
        <f t="shared" si="36"/>
        <v>7</v>
      </c>
      <c r="Q86" s="8">
        <f>SUM(Q87:Q93)</f>
        <v>7</v>
      </c>
      <c r="R86" s="8">
        <f>SUM(R87:R93)</f>
        <v>14</v>
      </c>
      <c r="S86" s="8">
        <f>SUM(S87:S93)</f>
        <v>9</v>
      </c>
      <c r="T86" s="8">
        <f t="shared" ref="T86:W86" si="37">SUM(T87:T93)</f>
        <v>0</v>
      </c>
      <c r="U86" s="8">
        <f t="shared" si="37"/>
        <v>0</v>
      </c>
      <c r="V86" s="8">
        <f t="shared" si="37"/>
        <v>0</v>
      </c>
      <c r="W86" s="8">
        <f t="shared" si="37"/>
        <v>0</v>
      </c>
    </row>
    <row r="87" spans="1:23" x14ac:dyDescent="0.3">
      <c r="B87" t="s">
        <v>159</v>
      </c>
      <c r="C87">
        <v>5</v>
      </c>
      <c r="D87">
        <v>9</v>
      </c>
      <c r="E87">
        <v>20</v>
      </c>
      <c r="F87" s="6">
        <v>5</v>
      </c>
      <c r="G87" s="6">
        <v>1</v>
      </c>
      <c r="H87" s="6" t="s">
        <v>2</v>
      </c>
      <c r="I87" s="6" t="s">
        <v>2</v>
      </c>
      <c r="J87" s="6" t="s">
        <v>2</v>
      </c>
      <c r="K87" s="6" t="s">
        <v>2</v>
      </c>
      <c r="L87" s="6" t="s">
        <v>2</v>
      </c>
      <c r="M87" s="6" t="s">
        <v>2</v>
      </c>
      <c r="N87" s="6" t="s">
        <v>2</v>
      </c>
      <c r="O87" s="6" t="s">
        <v>2</v>
      </c>
      <c r="P87" s="6" t="s">
        <v>2</v>
      </c>
      <c r="Q87" s="6" t="s">
        <v>2</v>
      </c>
      <c r="R87" s="6" t="s">
        <v>2</v>
      </c>
      <c r="S87" s="6" t="s">
        <v>2</v>
      </c>
      <c r="T87" s="6" t="s">
        <v>2</v>
      </c>
      <c r="U87" s="6" t="s">
        <v>2</v>
      </c>
      <c r="V87" s="6" t="s">
        <v>2</v>
      </c>
      <c r="W87" s="6" t="s">
        <v>2</v>
      </c>
    </row>
    <row r="88" spans="1:23" x14ac:dyDescent="0.3">
      <c r="B88" t="s">
        <v>63</v>
      </c>
      <c r="C88" s="6" t="s">
        <v>2</v>
      </c>
      <c r="D88" s="6" t="s">
        <v>2</v>
      </c>
      <c r="E88" s="6" t="s">
        <v>2</v>
      </c>
      <c r="F88" s="6" t="s">
        <v>2</v>
      </c>
      <c r="G88" s="6" t="s">
        <v>2</v>
      </c>
      <c r="H88" s="6" t="s">
        <v>2</v>
      </c>
      <c r="I88" s="6" t="s">
        <v>2</v>
      </c>
      <c r="J88" s="6" t="s">
        <v>2</v>
      </c>
      <c r="K88" s="6" t="s">
        <v>2</v>
      </c>
      <c r="L88" s="6" t="s">
        <v>2</v>
      </c>
      <c r="M88" s="6" t="s">
        <v>2</v>
      </c>
      <c r="N88" s="6" t="s">
        <v>2</v>
      </c>
      <c r="O88" s="6" t="s">
        <v>2</v>
      </c>
      <c r="P88" s="6" t="s">
        <v>2</v>
      </c>
      <c r="Q88" s="6" t="s">
        <v>2</v>
      </c>
      <c r="R88" s="6" t="s">
        <v>2</v>
      </c>
      <c r="S88" s="6" t="s">
        <v>2</v>
      </c>
      <c r="T88" s="6" t="s">
        <v>2</v>
      </c>
      <c r="U88" s="6" t="s">
        <v>2</v>
      </c>
      <c r="V88" s="6" t="s">
        <v>2</v>
      </c>
      <c r="W88" s="6" t="s">
        <v>2</v>
      </c>
    </row>
    <row r="89" spans="1:23" x14ac:dyDescent="0.3">
      <c r="B89" t="s">
        <v>64</v>
      </c>
      <c r="C89">
        <f>19+11</f>
        <v>30</v>
      </c>
      <c r="D89">
        <v>28</v>
      </c>
      <c r="E89">
        <v>65</v>
      </c>
      <c r="F89" s="6">
        <v>63</v>
      </c>
      <c r="G89" s="6">
        <v>20</v>
      </c>
      <c r="H89" s="6">
        <v>21</v>
      </c>
      <c r="I89" s="6">
        <v>4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>
        <v>3</v>
      </c>
      <c r="P89">
        <v>1</v>
      </c>
      <c r="Q89">
        <v>2</v>
      </c>
      <c r="R89" s="6" t="s">
        <v>2</v>
      </c>
      <c r="S89" s="6" t="s">
        <v>2</v>
      </c>
      <c r="T89" s="6" t="s">
        <v>2</v>
      </c>
      <c r="U89" s="6" t="s">
        <v>2</v>
      </c>
      <c r="V89" s="6" t="s">
        <v>2</v>
      </c>
      <c r="W89" s="6" t="s">
        <v>2</v>
      </c>
    </row>
    <row r="90" spans="1:23" x14ac:dyDescent="0.3">
      <c r="B90" t="s">
        <v>65</v>
      </c>
      <c r="C90" s="6" t="s">
        <v>2</v>
      </c>
      <c r="D90" s="6" t="s">
        <v>2</v>
      </c>
      <c r="E90" s="6" t="s">
        <v>2</v>
      </c>
      <c r="F90" s="6" t="s">
        <v>2</v>
      </c>
      <c r="G90" s="6" t="s">
        <v>2</v>
      </c>
      <c r="H90" s="6" t="s">
        <v>2</v>
      </c>
      <c r="I90" s="6" t="s">
        <v>2</v>
      </c>
      <c r="J90" s="6" t="s">
        <v>2</v>
      </c>
      <c r="K90" s="6" t="s">
        <v>2</v>
      </c>
      <c r="L90" s="6" t="s">
        <v>2</v>
      </c>
      <c r="M90" s="6" t="s">
        <v>2</v>
      </c>
      <c r="N90" s="6" t="s">
        <v>2</v>
      </c>
      <c r="O90" s="6" t="s">
        <v>2</v>
      </c>
      <c r="P90" s="6" t="s">
        <v>2</v>
      </c>
      <c r="Q90">
        <v>1</v>
      </c>
      <c r="R90">
        <v>7</v>
      </c>
      <c r="S90">
        <v>2</v>
      </c>
      <c r="T90">
        <v>0</v>
      </c>
      <c r="U90">
        <v>0</v>
      </c>
      <c r="V90">
        <v>0</v>
      </c>
      <c r="W90">
        <v>0</v>
      </c>
    </row>
    <row r="91" spans="1:23" x14ac:dyDescent="0.3">
      <c r="B91" t="s">
        <v>66</v>
      </c>
      <c r="C91">
        <v>1</v>
      </c>
      <c r="D91" s="6" t="s">
        <v>2</v>
      </c>
      <c r="E91" s="6" t="s">
        <v>2</v>
      </c>
      <c r="F91" s="6" t="s">
        <v>2</v>
      </c>
      <c r="G91" s="6" t="s">
        <v>2</v>
      </c>
      <c r="H91" s="6" t="s">
        <v>2</v>
      </c>
      <c r="I91" s="6" t="s">
        <v>2</v>
      </c>
      <c r="J91" s="6" t="s">
        <v>2</v>
      </c>
      <c r="K91" s="6" t="s">
        <v>2</v>
      </c>
      <c r="L91" s="6" t="s">
        <v>2</v>
      </c>
      <c r="M91" s="6" t="s">
        <v>2</v>
      </c>
      <c r="N91" s="6" t="s">
        <v>2</v>
      </c>
      <c r="O91" s="6" t="s">
        <v>2</v>
      </c>
      <c r="P91" s="6" t="s">
        <v>2</v>
      </c>
      <c r="Q91" s="6" t="s">
        <v>2</v>
      </c>
      <c r="R91" s="6" t="s">
        <v>2</v>
      </c>
      <c r="S91" s="6" t="s">
        <v>2</v>
      </c>
      <c r="T91" s="6" t="s">
        <v>2</v>
      </c>
      <c r="U91" s="6" t="s">
        <v>2</v>
      </c>
      <c r="V91" s="6" t="s">
        <v>2</v>
      </c>
      <c r="W91" s="6" t="s">
        <v>2</v>
      </c>
    </row>
    <row r="92" spans="1:23" x14ac:dyDescent="0.3">
      <c r="B92" t="s">
        <v>67</v>
      </c>
      <c r="C92" s="6" t="s">
        <v>2</v>
      </c>
      <c r="D92" s="6" t="s">
        <v>2</v>
      </c>
      <c r="E92" s="6" t="s">
        <v>2</v>
      </c>
      <c r="F92" s="6">
        <v>7</v>
      </c>
      <c r="G92" s="6">
        <v>58</v>
      </c>
      <c r="H92" s="6">
        <v>44</v>
      </c>
      <c r="I92" s="6">
        <v>15</v>
      </c>
      <c r="J92" s="6">
        <v>2</v>
      </c>
      <c r="K92" s="6">
        <v>0</v>
      </c>
      <c r="L92" s="6">
        <v>0</v>
      </c>
      <c r="M92" s="6">
        <v>0</v>
      </c>
      <c r="N92" s="6">
        <v>1</v>
      </c>
      <c r="O92">
        <v>8</v>
      </c>
      <c r="P92">
        <v>6</v>
      </c>
      <c r="Q92">
        <v>1</v>
      </c>
      <c r="R92" s="6" t="s">
        <v>2</v>
      </c>
      <c r="S92" s="6" t="s">
        <v>2</v>
      </c>
      <c r="T92" s="6" t="s">
        <v>2</v>
      </c>
      <c r="U92" s="6" t="s">
        <v>2</v>
      </c>
      <c r="V92" s="6" t="s">
        <v>2</v>
      </c>
      <c r="W92" s="6" t="s">
        <v>2</v>
      </c>
    </row>
    <row r="93" spans="1:23" x14ac:dyDescent="0.3">
      <c r="B93" t="s">
        <v>68</v>
      </c>
      <c r="C93" s="6" t="s">
        <v>2</v>
      </c>
      <c r="D93" s="6" t="s">
        <v>2</v>
      </c>
      <c r="E93" s="6" t="s">
        <v>2</v>
      </c>
      <c r="F93" s="6" t="s">
        <v>2</v>
      </c>
      <c r="G93" s="6" t="s">
        <v>2</v>
      </c>
      <c r="H93" s="6" t="s">
        <v>2</v>
      </c>
      <c r="I93" s="6" t="s">
        <v>2</v>
      </c>
      <c r="J93" s="6" t="s">
        <v>2</v>
      </c>
      <c r="K93" s="6" t="s">
        <v>2</v>
      </c>
      <c r="L93" s="6" t="s">
        <v>2</v>
      </c>
      <c r="M93" s="6" t="s">
        <v>2</v>
      </c>
      <c r="N93" s="6" t="s">
        <v>2</v>
      </c>
      <c r="O93" s="6" t="s">
        <v>2</v>
      </c>
      <c r="P93" s="6" t="s">
        <v>2</v>
      </c>
      <c r="Q93">
        <v>3</v>
      </c>
      <c r="R93">
        <v>7</v>
      </c>
      <c r="S93">
        <v>7</v>
      </c>
      <c r="T93">
        <v>0</v>
      </c>
      <c r="U93">
        <v>0</v>
      </c>
      <c r="V93">
        <v>0</v>
      </c>
      <c r="W93">
        <v>0</v>
      </c>
    </row>
    <row r="94" spans="1:23" x14ac:dyDescent="0.3">
      <c r="A94" s="7" t="s">
        <v>69</v>
      </c>
      <c r="B94" s="7"/>
      <c r="C94" s="8">
        <f t="shared" ref="C94:T94" si="38">SUM(C95:C96)</f>
        <v>0</v>
      </c>
      <c r="D94" s="8">
        <f t="shared" si="38"/>
        <v>6</v>
      </c>
      <c r="E94" s="8">
        <f t="shared" si="38"/>
        <v>0</v>
      </c>
      <c r="F94" s="8">
        <f t="shared" si="38"/>
        <v>0</v>
      </c>
      <c r="G94" s="8">
        <f t="shared" si="38"/>
        <v>0</v>
      </c>
      <c r="H94" s="8">
        <f t="shared" si="38"/>
        <v>0</v>
      </c>
      <c r="I94" s="8">
        <f t="shared" si="38"/>
        <v>0</v>
      </c>
      <c r="J94" s="8">
        <f t="shared" si="38"/>
        <v>0</v>
      </c>
      <c r="K94" s="8">
        <f t="shared" si="38"/>
        <v>0</v>
      </c>
      <c r="L94" s="8">
        <f t="shared" si="38"/>
        <v>0</v>
      </c>
      <c r="M94" s="8">
        <f t="shared" si="38"/>
        <v>0</v>
      </c>
      <c r="N94" s="8">
        <f t="shared" si="38"/>
        <v>0</v>
      </c>
      <c r="O94" s="8">
        <f t="shared" si="38"/>
        <v>0</v>
      </c>
      <c r="P94" s="8">
        <f t="shared" si="38"/>
        <v>0</v>
      </c>
      <c r="Q94" s="8">
        <f t="shared" si="38"/>
        <v>0</v>
      </c>
      <c r="R94" s="8">
        <f t="shared" si="38"/>
        <v>0</v>
      </c>
      <c r="S94" s="8">
        <f t="shared" si="38"/>
        <v>0</v>
      </c>
      <c r="T94" s="8">
        <f t="shared" si="38"/>
        <v>1</v>
      </c>
      <c r="U94" s="8">
        <f>SUM(U95:U96)</f>
        <v>1</v>
      </c>
      <c r="V94" s="8">
        <f>SUM(V95:V96)</f>
        <v>0</v>
      </c>
      <c r="W94" s="8">
        <f>SUM(W95:W96)</f>
        <v>0</v>
      </c>
    </row>
    <row r="95" spans="1:23" x14ac:dyDescent="0.3">
      <c r="B95" t="s">
        <v>70</v>
      </c>
      <c r="C95">
        <v>0</v>
      </c>
      <c r="D95" s="6">
        <v>6</v>
      </c>
      <c r="E95" s="6" t="s">
        <v>2</v>
      </c>
      <c r="F95" s="6" t="s">
        <v>2</v>
      </c>
      <c r="G95" s="6" t="s">
        <v>2</v>
      </c>
      <c r="H95" s="6" t="s">
        <v>2</v>
      </c>
      <c r="I95" s="6" t="s">
        <v>2</v>
      </c>
      <c r="J95" s="6" t="s">
        <v>2</v>
      </c>
      <c r="K95" s="6" t="s">
        <v>2</v>
      </c>
      <c r="L95" s="6" t="s">
        <v>2</v>
      </c>
      <c r="M95" s="6" t="s">
        <v>2</v>
      </c>
      <c r="N95" s="6" t="s">
        <v>2</v>
      </c>
      <c r="O95" s="6" t="s">
        <v>2</v>
      </c>
      <c r="P95" s="6" t="s">
        <v>2</v>
      </c>
      <c r="Q95" s="6" t="s">
        <v>2</v>
      </c>
      <c r="R95" s="6" t="s">
        <v>2</v>
      </c>
      <c r="S95" s="6" t="s">
        <v>2</v>
      </c>
      <c r="T95" s="6" t="s">
        <v>2</v>
      </c>
      <c r="U95" s="6" t="s">
        <v>2</v>
      </c>
      <c r="V95" s="6" t="s">
        <v>2</v>
      </c>
      <c r="W95" s="6" t="s">
        <v>2</v>
      </c>
    </row>
    <row r="96" spans="1:23" x14ac:dyDescent="0.3">
      <c r="B96" t="s">
        <v>124</v>
      </c>
      <c r="C96" s="6" t="s">
        <v>2</v>
      </c>
      <c r="D96" s="6" t="s">
        <v>2</v>
      </c>
      <c r="E96" s="6" t="s">
        <v>2</v>
      </c>
      <c r="F96" s="6" t="s">
        <v>2</v>
      </c>
      <c r="G96" s="6" t="s">
        <v>2</v>
      </c>
      <c r="H96" s="6" t="s">
        <v>2</v>
      </c>
      <c r="I96" s="6" t="s">
        <v>2</v>
      </c>
      <c r="J96" s="6" t="s">
        <v>2</v>
      </c>
      <c r="K96" s="6" t="s">
        <v>2</v>
      </c>
      <c r="L96" s="6" t="s">
        <v>2</v>
      </c>
      <c r="M96" s="6" t="s">
        <v>2</v>
      </c>
      <c r="N96" s="6" t="s">
        <v>2</v>
      </c>
      <c r="O96" s="6" t="s">
        <v>2</v>
      </c>
      <c r="P96" s="6" t="s">
        <v>2</v>
      </c>
      <c r="Q96" s="6" t="s">
        <v>2</v>
      </c>
      <c r="R96" s="6" t="s">
        <v>2</v>
      </c>
      <c r="S96" s="6" t="s">
        <v>2</v>
      </c>
      <c r="T96" s="6">
        <v>1</v>
      </c>
      <c r="U96" s="6">
        <v>1</v>
      </c>
      <c r="V96" s="6">
        <v>0</v>
      </c>
      <c r="W96" s="6">
        <v>0</v>
      </c>
    </row>
    <row r="97" spans="1:23" x14ac:dyDescent="0.3">
      <c r="A97" s="7" t="s">
        <v>71</v>
      </c>
      <c r="B97" s="7"/>
      <c r="C97" s="8">
        <f>SUM(C98:C110)</f>
        <v>205</v>
      </c>
      <c r="D97" s="8">
        <f>SUM(D98:D110)</f>
        <v>163</v>
      </c>
      <c r="E97" s="8">
        <f t="shared" ref="E97:W97" si="39">SUM(E98:E110)</f>
        <v>193</v>
      </c>
      <c r="F97" s="8">
        <f t="shared" si="39"/>
        <v>189</v>
      </c>
      <c r="G97" s="8">
        <f t="shared" si="39"/>
        <v>168</v>
      </c>
      <c r="H97" s="8">
        <f t="shared" si="39"/>
        <v>216</v>
      </c>
      <c r="I97" s="8">
        <f t="shared" si="39"/>
        <v>61</v>
      </c>
      <c r="J97" s="8">
        <f t="shared" si="39"/>
        <v>135</v>
      </c>
      <c r="K97" s="8">
        <f t="shared" si="39"/>
        <v>104</v>
      </c>
      <c r="L97" s="8">
        <f t="shared" si="39"/>
        <v>126</v>
      </c>
      <c r="M97" s="8">
        <f t="shared" si="39"/>
        <v>154</v>
      </c>
      <c r="N97" s="8">
        <f t="shared" si="39"/>
        <v>136</v>
      </c>
      <c r="O97" s="8">
        <f t="shared" si="39"/>
        <v>111</v>
      </c>
      <c r="P97" s="8">
        <f t="shared" si="39"/>
        <v>93</v>
      </c>
      <c r="Q97" s="8">
        <f t="shared" si="39"/>
        <v>108</v>
      </c>
      <c r="R97" s="8">
        <f t="shared" si="39"/>
        <v>173</v>
      </c>
      <c r="S97" s="8">
        <f t="shared" si="39"/>
        <v>246</v>
      </c>
      <c r="T97" s="8">
        <f t="shared" si="39"/>
        <v>201</v>
      </c>
      <c r="U97" s="8">
        <f t="shared" si="39"/>
        <v>161</v>
      </c>
      <c r="V97" s="8">
        <f t="shared" si="39"/>
        <v>186</v>
      </c>
      <c r="W97" s="8">
        <f t="shared" si="39"/>
        <v>185</v>
      </c>
    </row>
    <row r="98" spans="1:23" x14ac:dyDescent="0.3">
      <c r="B98" t="s">
        <v>72</v>
      </c>
      <c r="C98">
        <v>31</v>
      </c>
      <c r="D98">
        <v>18</v>
      </c>
      <c r="E98">
        <v>37</v>
      </c>
      <c r="F98" s="6">
        <v>19</v>
      </c>
      <c r="G98" s="6">
        <v>27</v>
      </c>
      <c r="H98" s="6">
        <v>23</v>
      </c>
      <c r="I98" s="6">
        <v>8</v>
      </c>
      <c r="J98" s="6">
        <v>23</v>
      </c>
      <c r="K98" s="6">
        <v>15</v>
      </c>
      <c r="L98" s="6">
        <v>20</v>
      </c>
      <c r="M98" s="6">
        <v>2</v>
      </c>
      <c r="N98" s="6">
        <v>3</v>
      </c>
      <c r="O98">
        <v>20</v>
      </c>
      <c r="P98">
        <v>5</v>
      </c>
      <c r="Q98">
        <v>0</v>
      </c>
      <c r="R98">
        <v>0</v>
      </c>
      <c r="S98">
        <v>0</v>
      </c>
      <c r="T98" s="6" t="s">
        <v>2</v>
      </c>
      <c r="U98" s="6" t="s">
        <v>2</v>
      </c>
      <c r="V98" s="6" t="s">
        <v>2</v>
      </c>
      <c r="W98" s="6" t="s">
        <v>2</v>
      </c>
    </row>
    <row r="99" spans="1:23" x14ac:dyDescent="0.3">
      <c r="B99" t="s">
        <v>148</v>
      </c>
      <c r="C99" s="10" t="s">
        <v>2</v>
      </c>
      <c r="D99" s="10" t="s">
        <v>2</v>
      </c>
      <c r="E99" s="10" t="s">
        <v>2</v>
      </c>
      <c r="F99" s="10" t="s">
        <v>2</v>
      </c>
      <c r="G99" s="10" t="s">
        <v>2</v>
      </c>
      <c r="H99" s="10" t="s">
        <v>2</v>
      </c>
      <c r="I99" s="10" t="s">
        <v>2</v>
      </c>
      <c r="J99" s="10" t="s">
        <v>2</v>
      </c>
      <c r="K99" s="10" t="s">
        <v>2</v>
      </c>
      <c r="L99" s="10" t="s">
        <v>2</v>
      </c>
      <c r="M99" s="10" t="s">
        <v>2</v>
      </c>
      <c r="N99" s="10" t="s">
        <v>2</v>
      </c>
      <c r="O99" s="10" t="s">
        <v>2</v>
      </c>
      <c r="P99" s="10" t="s">
        <v>2</v>
      </c>
      <c r="Q99" s="10" t="s">
        <v>2</v>
      </c>
      <c r="R99" s="10" t="s">
        <v>2</v>
      </c>
      <c r="S99" s="10" t="s">
        <v>2</v>
      </c>
      <c r="T99" s="10" t="s">
        <v>2</v>
      </c>
      <c r="U99" s="10" t="s">
        <v>2</v>
      </c>
      <c r="V99" s="10" t="s">
        <v>2</v>
      </c>
      <c r="W99" s="6">
        <v>145</v>
      </c>
    </row>
    <row r="100" spans="1:23" x14ac:dyDescent="0.3">
      <c r="B100" t="s">
        <v>125</v>
      </c>
      <c r="C100" s="10" t="s">
        <v>2</v>
      </c>
      <c r="D100" s="10" t="s">
        <v>2</v>
      </c>
      <c r="E100" s="10" t="s">
        <v>2</v>
      </c>
      <c r="F100" s="10" t="s">
        <v>2</v>
      </c>
      <c r="G100" s="10" t="s">
        <v>2</v>
      </c>
      <c r="H100" s="10" t="s">
        <v>2</v>
      </c>
      <c r="I100" s="10" t="s">
        <v>2</v>
      </c>
      <c r="J100" s="10" t="s">
        <v>2</v>
      </c>
      <c r="K100" s="10" t="s">
        <v>2</v>
      </c>
      <c r="L100" s="10" t="s">
        <v>2</v>
      </c>
      <c r="M100" s="10" t="s">
        <v>2</v>
      </c>
      <c r="N100" s="10" t="s">
        <v>2</v>
      </c>
      <c r="O100" s="10" t="s">
        <v>2</v>
      </c>
      <c r="P100" s="10" t="s">
        <v>2</v>
      </c>
      <c r="Q100" s="10" t="s">
        <v>2</v>
      </c>
      <c r="R100" s="10" t="s">
        <v>2</v>
      </c>
      <c r="S100" s="10" t="s">
        <v>2</v>
      </c>
      <c r="T100">
        <v>11</v>
      </c>
      <c r="U100">
        <v>38</v>
      </c>
      <c r="V100">
        <v>53</v>
      </c>
      <c r="W100" s="6" t="s">
        <v>2</v>
      </c>
    </row>
    <row r="101" spans="1:23" x14ac:dyDescent="0.3">
      <c r="B101" t="s">
        <v>73</v>
      </c>
      <c r="C101">
        <v>49</v>
      </c>
      <c r="D101">
        <v>19</v>
      </c>
      <c r="E101">
        <v>16</v>
      </c>
      <c r="F101" s="6">
        <v>29</v>
      </c>
      <c r="G101" s="6">
        <v>16</v>
      </c>
      <c r="H101" s="6">
        <v>7</v>
      </c>
      <c r="I101" s="6">
        <v>1</v>
      </c>
      <c r="J101" s="6">
        <v>21</v>
      </c>
      <c r="K101" s="6">
        <v>2</v>
      </c>
      <c r="L101" s="6">
        <v>4</v>
      </c>
      <c r="M101" s="6">
        <v>48</v>
      </c>
      <c r="N101" s="6">
        <v>45</v>
      </c>
      <c r="O101">
        <v>25</v>
      </c>
      <c r="P101">
        <v>42</v>
      </c>
      <c r="Q101">
        <v>72</v>
      </c>
      <c r="R101">
        <v>107</v>
      </c>
      <c r="S101">
        <v>182</v>
      </c>
      <c r="T101">
        <v>149</v>
      </c>
      <c r="U101">
        <v>89</v>
      </c>
      <c r="V101">
        <v>93</v>
      </c>
      <c r="W101" s="6" t="s">
        <v>2</v>
      </c>
    </row>
    <row r="102" spans="1:23" x14ac:dyDescent="0.3">
      <c r="B102" t="s">
        <v>74</v>
      </c>
      <c r="C102">
        <v>16</v>
      </c>
      <c r="D102">
        <v>12</v>
      </c>
      <c r="E102">
        <v>9</v>
      </c>
      <c r="F102" s="6">
        <v>5</v>
      </c>
      <c r="G102" s="6">
        <v>8</v>
      </c>
      <c r="H102" s="6">
        <v>1</v>
      </c>
      <c r="I102" s="6">
        <v>0</v>
      </c>
      <c r="J102" s="6">
        <v>4</v>
      </c>
      <c r="K102" s="6">
        <v>0</v>
      </c>
      <c r="L102" s="6">
        <v>2</v>
      </c>
      <c r="M102" s="6">
        <v>1</v>
      </c>
      <c r="N102" s="6">
        <v>8</v>
      </c>
      <c r="O102">
        <v>5</v>
      </c>
      <c r="P102">
        <v>7</v>
      </c>
      <c r="Q102">
        <v>9</v>
      </c>
      <c r="R102">
        <v>7</v>
      </c>
      <c r="S102">
        <v>0</v>
      </c>
      <c r="T102">
        <v>3</v>
      </c>
      <c r="U102" s="6" t="s">
        <v>2</v>
      </c>
      <c r="V102" s="6" t="s">
        <v>2</v>
      </c>
      <c r="W102" s="6" t="s">
        <v>2</v>
      </c>
    </row>
    <row r="103" spans="1:23" x14ac:dyDescent="0.3">
      <c r="B103" t="s">
        <v>75</v>
      </c>
      <c r="C103">
        <v>10</v>
      </c>
      <c r="D103">
        <v>24</v>
      </c>
      <c r="E103">
        <v>18</v>
      </c>
      <c r="F103" s="6">
        <v>10</v>
      </c>
      <c r="G103" s="6">
        <v>12</v>
      </c>
      <c r="H103" s="6">
        <v>0</v>
      </c>
      <c r="I103" s="6" t="s">
        <v>2</v>
      </c>
      <c r="J103" s="6" t="s">
        <v>2</v>
      </c>
      <c r="K103" s="6" t="s">
        <v>2</v>
      </c>
      <c r="L103" s="6" t="s">
        <v>2</v>
      </c>
      <c r="M103" s="6" t="s">
        <v>2</v>
      </c>
      <c r="N103" s="6" t="s">
        <v>2</v>
      </c>
      <c r="O103" s="6" t="s">
        <v>2</v>
      </c>
      <c r="P103" s="6" t="s">
        <v>2</v>
      </c>
      <c r="Q103" s="6" t="s">
        <v>2</v>
      </c>
      <c r="R103" s="6" t="s">
        <v>2</v>
      </c>
      <c r="S103" s="6" t="s">
        <v>2</v>
      </c>
      <c r="T103" s="6" t="s">
        <v>2</v>
      </c>
      <c r="U103" s="6" t="s">
        <v>2</v>
      </c>
      <c r="V103" s="6" t="s">
        <v>2</v>
      </c>
      <c r="W103" s="6" t="s">
        <v>2</v>
      </c>
    </row>
    <row r="104" spans="1:23" x14ac:dyDescent="0.3">
      <c r="B104" t="s">
        <v>76</v>
      </c>
      <c r="C104">
        <v>11</v>
      </c>
      <c r="D104">
        <v>14</v>
      </c>
      <c r="E104">
        <v>16</v>
      </c>
      <c r="F104" s="6">
        <v>11</v>
      </c>
      <c r="G104" s="6" t="s">
        <v>2</v>
      </c>
      <c r="H104" s="6" t="s">
        <v>2</v>
      </c>
      <c r="I104" s="6" t="s">
        <v>2</v>
      </c>
      <c r="J104" s="6" t="s">
        <v>2</v>
      </c>
      <c r="K104" s="6" t="s">
        <v>2</v>
      </c>
      <c r="L104" s="6" t="s">
        <v>2</v>
      </c>
      <c r="M104" s="6" t="s">
        <v>2</v>
      </c>
      <c r="N104" s="6" t="s">
        <v>2</v>
      </c>
      <c r="O104" s="6" t="s">
        <v>2</v>
      </c>
      <c r="P104" s="6" t="s">
        <v>2</v>
      </c>
      <c r="Q104" s="6" t="s">
        <v>2</v>
      </c>
      <c r="R104" s="6" t="s">
        <v>2</v>
      </c>
      <c r="S104" s="6" t="s">
        <v>2</v>
      </c>
      <c r="T104" s="6" t="s">
        <v>2</v>
      </c>
      <c r="U104" s="6" t="s">
        <v>2</v>
      </c>
      <c r="V104" s="6" t="s">
        <v>2</v>
      </c>
      <c r="W104" s="6" t="s">
        <v>2</v>
      </c>
    </row>
    <row r="105" spans="1:23" x14ac:dyDescent="0.3">
      <c r="B105" t="s">
        <v>77</v>
      </c>
      <c r="C105">
        <v>9</v>
      </c>
      <c r="D105">
        <v>9</v>
      </c>
      <c r="E105">
        <v>8</v>
      </c>
      <c r="F105" s="6">
        <v>10</v>
      </c>
      <c r="G105" s="6" t="s">
        <v>2</v>
      </c>
      <c r="H105" s="6" t="s">
        <v>2</v>
      </c>
      <c r="I105" s="6" t="s">
        <v>2</v>
      </c>
      <c r="J105" s="6" t="s">
        <v>2</v>
      </c>
      <c r="K105" s="6" t="s">
        <v>2</v>
      </c>
      <c r="L105" s="6" t="s">
        <v>2</v>
      </c>
      <c r="M105" s="6" t="s">
        <v>2</v>
      </c>
      <c r="N105" s="6" t="s">
        <v>2</v>
      </c>
      <c r="O105" s="6" t="s">
        <v>2</v>
      </c>
      <c r="P105" s="6" t="s">
        <v>2</v>
      </c>
      <c r="Q105" s="6" t="s">
        <v>2</v>
      </c>
      <c r="R105" s="6" t="s">
        <v>2</v>
      </c>
      <c r="S105" s="6" t="s">
        <v>2</v>
      </c>
      <c r="T105" s="6" t="s">
        <v>2</v>
      </c>
      <c r="U105" s="6" t="s">
        <v>2</v>
      </c>
      <c r="V105" s="6" t="s">
        <v>2</v>
      </c>
      <c r="W105" s="6" t="s">
        <v>2</v>
      </c>
    </row>
    <row r="106" spans="1:23" x14ac:dyDescent="0.3">
      <c r="B106" t="s">
        <v>78</v>
      </c>
      <c r="C106">
        <v>28</v>
      </c>
      <c r="D106">
        <v>31</v>
      </c>
      <c r="E106">
        <v>37</v>
      </c>
      <c r="F106" s="6">
        <v>37</v>
      </c>
      <c r="G106" s="6">
        <v>39</v>
      </c>
      <c r="H106" s="6">
        <v>12</v>
      </c>
      <c r="I106" s="6" t="s">
        <v>2</v>
      </c>
      <c r="J106" s="6" t="s">
        <v>2</v>
      </c>
      <c r="K106" s="6" t="s">
        <v>2</v>
      </c>
      <c r="L106" s="6" t="s">
        <v>2</v>
      </c>
      <c r="M106" s="6" t="s">
        <v>2</v>
      </c>
      <c r="N106" s="6" t="s">
        <v>2</v>
      </c>
      <c r="O106" s="6" t="s">
        <v>2</v>
      </c>
      <c r="P106" s="6" t="s">
        <v>2</v>
      </c>
      <c r="Q106" s="6" t="s">
        <v>2</v>
      </c>
      <c r="R106" s="6" t="s">
        <v>2</v>
      </c>
      <c r="S106" s="6" t="s">
        <v>2</v>
      </c>
      <c r="T106" s="6" t="s">
        <v>2</v>
      </c>
      <c r="U106" s="6" t="s">
        <v>2</v>
      </c>
      <c r="V106" s="6" t="s">
        <v>2</v>
      </c>
      <c r="W106" s="6" t="s">
        <v>2</v>
      </c>
    </row>
    <row r="107" spans="1:23" x14ac:dyDescent="0.3">
      <c r="B107" t="s">
        <v>79</v>
      </c>
      <c r="C107">
        <v>28</v>
      </c>
      <c r="D107">
        <v>10</v>
      </c>
      <c r="E107">
        <v>12</v>
      </c>
      <c r="F107" s="6">
        <v>26</v>
      </c>
      <c r="G107" s="6">
        <v>22</v>
      </c>
      <c r="H107" s="6">
        <v>27</v>
      </c>
      <c r="I107" s="6">
        <v>7</v>
      </c>
      <c r="J107" s="6">
        <v>22</v>
      </c>
      <c r="K107" s="6">
        <v>21</v>
      </c>
      <c r="L107" s="6">
        <v>17</v>
      </c>
      <c r="M107" s="6">
        <v>22</v>
      </c>
      <c r="N107" s="6">
        <v>10</v>
      </c>
      <c r="O107">
        <v>8</v>
      </c>
      <c r="P107">
        <v>3</v>
      </c>
      <c r="Q107">
        <v>1</v>
      </c>
      <c r="R107">
        <v>2</v>
      </c>
      <c r="S107">
        <v>3</v>
      </c>
      <c r="T107">
        <v>1</v>
      </c>
      <c r="U107" s="6" t="s">
        <v>2</v>
      </c>
      <c r="V107" s="6" t="s">
        <v>2</v>
      </c>
      <c r="W107" s="6" t="s">
        <v>2</v>
      </c>
    </row>
    <row r="108" spans="1:23" x14ac:dyDescent="0.3">
      <c r="B108" t="s">
        <v>80</v>
      </c>
      <c r="C108">
        <v>16</v>
      </c>
      <c r="D108">
        <v>11</v>
      </c>
      <c r="E108">
        <v>29</v>
      </c>
      <c r="F108" s="6">
        <v>11</v>
      </c>
      <c r="G108" s="6">
        <v>14</v>
      </c>
      <c r="H108" s="6">
        <v>24</v>
      </c>
      <c r="I108" s="6">
        <v>5</v>
      </c>
      <c r="J108" s="6">
        <v>16</v>
      </c>
      <c r="K108" s="6">
        <v>16</v>
      </c>
      <c r="L108" s="6">
        <v>22</v>
      </c>
      <c r="M108" s="6">
        <v>23</v>
      </c>
      <c r="N108" s="6">
        <v>22</v>
      </c>
      <c r="O108">
        <v>17</v>
      </c>
      <c r="P108">
        <v>10</v>
      </c>
      <c r="Q108">
        <v>17</v>
      </c>
      <c r="R108">
        <v>37</v>
      </c>
      <c r="S108">
        <v>40</v>
      </c>
      <c r="T108">
        <v>22</v>
      </c>
      <c r="U108">
        <v>15</v>
      </c>
      <c r="V108">
        <v>21</v>
      </c>
      <c r="W108">
        <v>18</v>
      </c>
    </row>
    <row r="109" spans="1:23" x14ac:dyDescent="0.3">
      <c r="B109" t="s">
        <v>81</v>
      </c>
      <c r="C109">
        <v>7</v>
      </c>
      <c r="D109">
        <v>15</v>
      </c>
      <c r="E109">
        <v>11</v>
      </c>
      <c r="F109" s="6">
        <v>31</v>
      </c>
      <c r="G109" s="6">
        <v>30</v>
      </c>
      <c r="H109" s="6">
        <v>21</v>
      </c>
      <c r="I109" s="6">
        <v>7</v>
      </c>
      <c r="J109" s="6">
        <v>26</v>
      </c>
      <c r="K109" s="6">
        <v>33</v>
      </c>
      <c r="L109" s="6">
        <v>49</v>
      </c>
      <c r="M109" s="6">
        <v>42</v>
      </c>
      <c r="N109" s="6">
        <v>37</v>
      </c>
      <c r="O109">
        <v>34</v>
      </c>
      <c r="P109">
        <v>26</v>
      </c>
      <c r="Q109">
        <v>9</v>
      </c>
      <c r="R109">
        <v>20</v>
      </c>
      <c r="S109">
        <v>21</v>
      </c>
      <c r="T109">
        <v>15</v>
      </c>
      <c r="U109">
        <v>19</v>
      </c>
      <c r="V109">
        <v>19</v>
      </c>
      <c r="W109">
        <v>22</v>
      </c>
    </row>
    <row r="110" spans="1:23" x14ac:dyDescent="0.3">
      <c r="B110" t="s">
        <v>82</v>
      </c>
      <c r="C110" s="6" t="s">
        <v>2</v>
      </c>
      <c r="D110" s="6" t="s">
        <v>2</v>
      </c>
      <c r="E110" s="6" t="s">
        <v>2</v>
      </c>
      <c r="F110" s="6" t="s">
        <v>2</v>
      </c>
      <c r="G110" s="6" t="s">
        <v>2</v>
      </c>
      <c r="H110" s="6">
        <v>101</v>
      </c>
      <c r="I110" s="6">
        <v>33</v>
      </c>
      <c r="J110" s="6">
        <v>23</v>
      </c>
      <c r="K110" s="6">
        <v>17</v>
      </c>
      <c r="L110" s="6">
        <v>12</v>
      </c>
      <c r="M110" s="6">
        <v>16</v>
      </c>
      <c r="N110" s="6">
        <v>11</v>
      </c>
      <c r="O110">
        <v>2</v>
      </c>
      <c r="P110" s="10" t="s">
        <v>2</v>
      </c>
      <c r="Q110" s="10" t="s">
        <v>2</v>
      </c>
      <c r="R110" s="10" t="s">
        <v>2</v>
      </c>
      <c r="S110" s="10" t="s">
        <v>2</v>
      </c>
      <c r="T110" s="10" t="s">
        <v>2</v>
      </c>
      <c r="U110" s="10" t="s">
        <v>2</v>
      </c>
      <c r="V110" s="10" t="s">
        <v>2</v>
      </c>
      <c r="W110" s="10" t="s">
        <v>2</v>
      </c>
    </row>
    <row r="111" spans="1:23" x14ac:dyDescent="0.3">
      <c r="A111" s="7" t="s">
        <v>153</v>
      </c>
      <c r="B111" s="7"/>
      <c r="C111" s="8">
        <f t="shared" ref="C111:P111" si="40">SUM(C114)</f>
        <v>0</v>
      </c>
      <c r="D111" s="8">
        <f t="shared" si="40"/>
        <v>0</v>
      </c>
      <c r="E111" s="8">
        <f t="shared" si="40"/>
        <v>0</v>
      </c>
      <c r="F111" s="8">
        <f t="shared" si="40"/>
        <v>0</v>
      </c>
      <c r="G111" s="8">
        <f t="shared" si="40"/>
        <v>0</v>
      </c>
      <c r="H111" s="8">
        <f t="shared" si="40"/>
        <v>0</v>
      </c>
      <c r="I111" s="8">
        <f t="shared" si="40"/>
        <v>0</v>
      </c>
      <c r="J111" s="8">
        <f t="shared" si="40"/>
        <v>0</v>
      </c>
      <c r="K111" s="8">
        <f t="shared" si="40"/>
        <v>0</v>
      </c>
      <c r="L111" s="8">
        <f t="shared" si="40"/>
        <v>0</v>
      </c>
      <c r="M111" s="8">
        <f t="shared" si="40"/>
        <v>0</v>
      </c>
      <c r="N111" s="8">
        <f t="shared" si="40"/>
        <v>0</v>
      </c>
      <c r="O111" s="8">
        <f t="shared" si="40"/>
        <v>0</v>
      </c>
      <c r="P111" s="8">
        <f t="shared" si="40"/>
        <v>0</v>
      </c>
      <c r="Q111" s="8">
        <f>SUM(Q114:Q115)</f>
        <v>19</v>
      </c>
      <c r="R111" s="8">
        <f t="shared" ref="R111:U111" si="41">SUM(R114:R115)</f>
        <v>22</v>
      </c>
      <c r="S111" s="8">
        <f t="shared" si="41"/>
        <v>24</v>
      </c>
      <c r="T111" s="8">
        <f t="shared" si="41"/>
        <v>30</v>
      </c>
      <c r="U111" s="8">
        <f t="shared" si="41"/>
        <v>74</v>
      </c>
      <c r="V111" s="8">
        <f>SUM(V112:V115)</f>
        <v>66</v>
      </c>
      <c r="W111" s="8">
        <f>SUM(W112:W115)</f>
        <v>112</v>
      </c>
    </row>
    <row r="112" spans="1:23" x14ac:dyDescent="0.3">
      <c r="A112" s="9"/>
      <c r="B112" t="s">
        <v>149</v>
      </c>
      <c r="C112" s="6" t="s">
        <v>2</v>
      </c>
      <c r="D112" s="6" t="s">
        <v>2</v>
      </c>
      <c r="E112" s="6" t="s">
        <v>2</v>
      </c>
      <c r="F112" s="6" t="s">
        <v>2</v>
      </c>
      <c r="G112" s="6" t="s">
        <v>2</v>
      </c>
      <c r="H112" s="6" t="s">
        <v>2</v>
      </c>
      <c r="I112" s="6" t="s">
        <v>2</v>
      </c>
      <c r="J112" s="6" t="s">
        <v>2</v>
      </c>
      <c r="K112" s="6" t="s">
        <v>2</v>
      </c>
      <c r="L112" s="6" t="s">
        <v>2</v>
      </c>
      <c r="M112" s="6" t="s">
        <v>2</v>
      </c>
      <c r="N112" s="6" t="s">
        <v>2</v>
      </c>
      <c r="O112" s="6" t="s">
        <v>2</v>
      </c>
      <c r="P112" s="6" t="s">
        <v>2</v>
      </c>
      <c r="Q112" s="6" t="s">
        <v>2</v>
      </c>
      <c r="R112" s="6" t="s">
        <v>2</v>
      </c>
      <c r="S112" s="6" t="s">
        <v>2</v>
      </c>
      <c r="T112" s="6" t="s">
        <v>2</v>
      </c>
      <c r="U112" s="6" t="s">
        <v>2</v>
      </c>
      <c r="V112" s="11">
        <v>17</v>
      </c>
      <c r="W112" s="6">
        <v>53</v>
      </c>
    </row>
    <row r="113" spans="1:23" x14ac:dyDescent="0.3">
      <c r="A113" s="9"/>
      <c r="B113" t="s">
        <v>150</v>
      </c>
      <c r="C113" s="6" t="s">
        <v>2</v>
      </c>
      <c r="D113" s="6" t="s">
        <v>2</v>
      </c>
      <c r="E113" s="6" t="s">
        <v>2</v>
      </c>
      <c r="F113" s="6" t="s">
        <v>2</v>
      </c>
      <c r="G113" s="6" t="s">
        <v>2</v>
      </c>
      <c r="H113" s="6" t="s">
        <v>2</v>
      </c>
      <c r="I113" s="6" t="s">
        <v>2</v>
      </c>
      <c r="J113" s="6" t="s">
        <v>2</v>
      </c>
      <c r="K113" s="6" t="s">
        <v>2</v>
      </c>
      <c r="L113" s="6" t="s">
        <v>2</v>
      </c>
      <c r="M113" s="6" t="s">
        <v>2</v>
      </c>
      <c r="N113" s="6" t="s">
        <v>2</v>
      </c>
      <c r="O113" s="6" t="s">
        <v>2</v>
      </c>
      <c r="P113" s="6" t="s">
        <v>2</v>
      </c>
      <c r="Q113" s="6" t="s">
        <v>2</v>
      </c>
      <c r="R113" s="6" t="s">
        <v>2</v>
      </c>
      <c r="S113" s="6" t="s">
        <v>2</v>
      </c>
      <c r="T113" s="6" t="s">
        <v>2</v>
      </c>
      <c r="U113" s="6" t="s">
        <v>2</v>
      </c>
      <c r="V113" s="11">
        <v>13</v>
      </c>
      <c r="W113" s="6">
        <v>18</v>
      </c>
    </row>
    <row r="114" spans="1:23" x14ac:dyDescent="0.3">
      <c r="B114" t="s">
        <v>151</v>
      </c>
      <c r="C114" s="6" t="s">
        <v>2</v>
      </c>
      <c r="D114" s="6" t="s">
        <v>2</v>
      </c>
      <c r="E114" s="6" t="s">
        <v>2</v>
      </c>
      <c r="F114" s="6" t="s">
        <v>2</v>
      </c>
      <c r="G114" s="6" t="s">
        <v>2</v>
      </c>
      <c r="H114" s="6" t="s">
        <v>2</v>
      </c>
      <c r="I114" s="6" t="s">
        <v>2</v>
      </c>
      <c r="J114" s="6" t="s">
        <v>2</v>
      </c>
      <c r="K114" s="6" t="s">
        <v>2</v>
      </c>
      <c r="L114" s="6" t="s">
        <v>2</v>
      </c>
      <c r="M114" s="6" t="s">
        <v>2</v>
      </c>
      <c r="N114" s="6" t="s">
        <v>2</v>
      </c>
      <c r="O114" s="6" t="s">
        <v>2</v>
      </c>
      <c r="P114" s="6" t="s">
        <v>2</v>
      </c>
      <c r="Q114">
        <v>19</v>
      </c>
      <c r="R114">
        <v>22</v>
      </c>
      <c r="S114">
        <v>24</v>
      </c>
      <c r="T114">
        <v>17</v>
      </c>
      <c r="U114">
        <v>26</v>
      </c>
      <c r="V114">
        <v>20</v>
      </c>
      <c r="W114" s="6">
        <v>25</v>
      </c>
    </row>
    <row r="115" spans="1:23" x14ac:dyDescent="0.3">
      <c r="B115" t="s">
        <v>152</v>
      </c>
      <c r="C115" s="6" t="s">
        <v>2</v>
      </c>
      <c r="D115" s="6" t="s">
        <v>2</v>
      </c>
      <c r="E115" s="6" t="s">
        <v>2</v>
      </c>
      <c r="F115" s="6" t="s">
        <v>2</v>
      </c>
      <c r="G115" s="6" t="s">
        <v>2</v>
      </c>
      <c r="H115" s="6" t="s">
        <v>2</v>
      </c>
      <c r="I115" s="6" t="s">
        <v>2</v>
      </c>
      <c r="J115" s="6" t="s">
        <v>2</v>
      </c>
      <c r="K115" s="6" t="s">
        <v>2</v>
      </c>
      <c r="L115" s="6" t="s">
        <v>2</v>
      </c>
      <c r="M115" s="6" t="s">
        <v>2</v>
      </c>
      <c r="N115" s="6" t="s">
        <v>2</v>
      </c>
      <c r="O115" s="6" t="s">
        <v>2</v>
      </c>
      <c r="P115" s="6" t="s">
        <v>2</v>
      </c>
      <c r="Q115" s="6" t="s">
        <v>2</v>
      </c>
      <c r="R115" s="6" t="s">
        <v>2</v>
      </c>
      <c r="S115" s="6" t="s">
        <v>2</v>
      </c>
      <c r="T115">
        <v>13</v>
      </c>
      <c r="U115">
        <v>48</v>
      </c>
      <c r="V115">
        <v>16</v>
      </c>
      <c r="W115" s="6">
        <v>16</v>
      </c>
    </row>
    <row r="116" spans="1:23" x14ac:dyDescent="0.3">
      <c r="A116" s="7" t="s">
        <v>83</v>
      </c>
      <c r="B116" s="7"/>
      <c r="C116" s="8">
        <f t="shared" ref="C116:W116" si="42">SUM(C117)</f>
        <v>0</v>
      </c>
      <c r="D116" s="8">
        <f t="shared" si="42"/>
        <v>0</v>
      </c>
      <c r="E116" s="8">
        <f t="shared" si="42"/>
        <v>0</v>
      </c>
      <c r="F116" s="8">
        <f t="shared" si="42"/>
        <v>0</v>
      </c>
      <c r="G116" s="8">
        <f t="shared" si="42"/>
        <v>0</v>
      </c>
      <c r="H116" s="8">
        <f t="shared" si="42"/>
        <v>11</v>
      </c>
      <c r="I116" s="8">
        <f t="shared" si="42"/>
        <v>0</v>
      </c>
      <c r="J116" s="8">
        <f t="shared" si="42"/>
        <v>0</v>
      </c>
      <c r="K116" s="8">
        <f t="shared" si="42"/>
        <v>0</v>
      </c>
      <c r="L116" s="8">
        <f t="shared" si="42"/>
        <v>0</v>
      </c>
      <c r="M116" s="8">
        <f t="shared" si="42"/>
        <v>0</v>
      </c>
      <c r="N116" s="8">
        <f t="shared" si="42"/>
        <v>0</v>
      </c>
      <c r="O116" s="8">
        <f t="shared" si="42"/>
        <v>0</v>
      </c>
      <c r="P116" s="8">
        <f t="shared" si="42"/>
        <v>0</v>
      </c>
      <c r="Q116" s="8">
        <f t="shared" si="42"/>
        <v>0</v>
      </c>
      <c r="R116" s="8">
        <f t="shared" si="42"/>
        <v>0</v>
      </c>
      <c r="S116" s="8">
        <f t="shared" si="42"/>
        <v>0</v>
      </c>
      <c r="T116" s="8">
        <f t="shared" si="42"/>
        <v>0</v>
      </c>
      <c r="U116" s="8">
        <f t="shared" si="42"/>
        <v>0</v>
      </c>
      <c r="V116" s="8">
        <f t="shared" si="42"/>
        <v>0</v>
      </c>
      <c r="W116" s="8">
        <f t="shared" si="42"/>
        <v>0</v>
      </c>
    </row>
    <row r="117" spans="1:23" x14ac:dyDescent="0.3">
      <c r="B117" t="s">
        <v>84</v>
      </c>
      <c r="C117" s="6" t="s">
        <v>2</v>
      </c>
      <c r="D117" s="6" t="s">
        <v>2</v>
      </c>
      <c r="E117" s="6" t="s">
        <v>2</v>
      </c>
      <c r="F117" s="6" t="s">
        <v>2</v>
      </c>
      <c r="G117" s="6" t="s">
        <v>2</v>
      </c>
      <c r="H117" s="6">
        <v>11</v>
      </c>
      <c r="I117" s="6" t="s">
        <v>2</v>
      </c>
      <c r="J117" s="6" t="s">
        <v>2</v>
      </c>
      <c r="K117" s="6" t="s">
        <v>2</v>
      </c>
      <c r="L117" s="6" t="s">
        <v>2</v>
      </c>
      <c r="M117" s="6" t="s">
        <v>2</v>
      </c>
      <c r="N117" s="6" t="s">
        <v>2</v>
      </c>
      <c r="O117" s="6" t="s">
        <v>2</v>
      </c>
      <c r="P117" s="6" t="s">
        <v>2</v>
      </c>
      <c r="Q117" s="6" t="s">
        <v>2</v>
      </c>
      <c r="R117" s="6" t="s">
        <v>2</v>
      </c>
      <c r="S117" s="6" t="s">
        <v>2</v>
      </c>
      <c r="T117" s="6" t="s">
        <v>2</v>
      </c>
      <c r="U117" s="6" t="s">
        <v>2</v>
      </c>
      <c r="V117" s="6" t="s">
        <v>2</v>
      </c>
      <c r="W117" s="6" t="s">
        <v>2</v>
      </c>
    </row>
    <row r="118" spans="1:23" x14ac:dyDescent="0.3">
      <c r="A118" s="7" t="s">
        <v>85</v>
      </c>
      <c r="B118" s="7"/>
      <c r="C118" s="8">
        <f t="shared" ref="C118:E118" si="43">SUM(C119)</f>
        <v>0</v>
      </c>
      <c r="D118" s="8">
        <f t="shared" si="43"/>
        <v>0</v>
      </c>
      <c r="E118" s="8">
        <f t="shared" si="43"/>
        <v>0</v>
      </c>
      <c r="F118" s="8">
        <f>SUM(F119)</f>
        <v>0</v>
      </c>
      <c r="G118" s="8">
        <f t="shared" ref="G118:Q118" si="44">SUM(G119)</f>
        <v>0</v>
      </c>
      <c r="H118" s="8">
        <f t="shared" si="44"/>
        <v>0</v>
      </c>
      <c r="I118" s="8">
        <f t="shared" si="44"/>
        <v>0</v>
      </c>
      <c r="J118" s="8">
        <f t="shared" si="44"/>
        <v>0</v>
      </c>
      <c r="K118" s="8">
        <f t="shared" si="44"/>
        <v>0</v>
      </c>
      <c r="L118" s="8">
        <f t="shared" si="44"/>
        <v>0</v>
      </c>
      <c r="M118" s="8">
        <f t="shared" si="44"/>
        <v>0</v>
      </c>
      <c r="N118" s="8">
        <f t="shared" si="44"/>
        <v>0</v>
      </c>
      <c r="O118" s="8">
        <f t="shared" si="44"/>
        <v>0</v>
      </c>
      <c r="P118" s="8">
        <f t="shared" si="44"/>
        <v>0</v>
      </c>
      <c r="Q118" s="8">
        <f t="shared" si="44"/>
        <v>0</v>
      </c>
      <c r="R118" s="8">
        <f>SUM(R119)</f>
        <v>2</v>
      </c>
      <c r="S118" s="8">
        <f t="shared" ref="S118:W118" si="45">SUM(S119)</f>
        <v>8</v>
      </c>
      <c r="T118" s="8">
        <f t="shared" si="45"/>
        <v>19</v>
      </c>
      <c r="U118" s="8">
        <f t="shared" si="45"/>
        <v>19</v>
      </c>
      <c r="V118" s="8">
        <f t="shared" si="45"/>
        <v>12</v>
      </c>
      <c r="W118" s="8">
        <f t="shared" si="45"/>
        <v>0</v>
      </c>
    </row>
    <row r="119" spans="1:23" x14ac:dyDescent="0.3">
      <c r="B119" t="s">
        <v>86</v>
      </c>
      <c r="C119" s="6" t="s">
        <v>2</v>
      </c>
      <c r="D119" s="6" t="s">
        <v>2</v>
      </c>
      <c r="E119" s="6" t="s">
        <v>2</v>
      </c>
      <c r="F119" s="6" t="s">
        <v>2</v>
      </c>
      <c r="G119" s="6" t="s">
        <v>2</v>
      </c>
      <c r="H119" s="6" t="s">
        <v>2</v>
      </c>
      <c r="I119" s="6" t="s">
        <v>2</v>
      </c>
      <c r="J119" s="6" t="s">
        <v>2</v>
      </c>
      <c r="K119" s="6" t="s">
        <v>2</v>
      </c>
      <c r="L119" s="6" t="s">
        <v>2</v>
      </c>
      <c r="M119" s="6" t="s">
        <v>2</v>
      </c>
      <c r="N119" s="6" t="s">
        <v>2</v>
      </c>
      <c r="O119" s="6" t="s">
        <v>2</v>
      </c>
      <c r="P119" s="6" t="s">
        <v>2</v>
      </c>
      <c r="Q119" s="6" t="s">
        <v>2</v>
      </c>
      <c r="R119" s="6">
        <v>2</v>
      </c>
      <c r="S119" s="6">
        <v>8</v>
      </c>
      <c r="T119">
        <v>19</v>
      </c>
      <c r="U119" s="6">
        <v>19</v>
      </c>
      <c r="V119" s="6">
        <v>12</v>
      </c>
      <c r="W119" s="6">
        <v>0</v>
      </c>
    </row>
    <row r="120" spans="1:23" x14ac:dyDescent="0.3">
      <c r="A120" s="7" t="s">
        <v>87</v>
      </c>
      <c r="B120" s="7"/>
      <c r="C120" s="8">
        <f t="shared" ref="C120:W120" si="46">SUM(C121)</f>
        <v>19</v>
      </c>
      <c r="D120" s="8">
        <f t="shared" si="46"/>
        <v>1</v>
      </c>
      <c r="E120" s="8">
        <f t="shared" si="46"/>
        <v>10</v>
      </c>
      <c r="F120" s="8">
        <f t="shared" si="46"/>
        <v>5</v>
      </c>
      <c r="G120" s="8">
        <f t="shared" si="46"/>
        <v>0</v>
      </c>
      <c r="H120" s="8">
        <f t="shared" si="46"/>
        <v>0</v>
      </c>
      <c r="I120" s="8">
        <f t="shared" si="46"/>
        <v>0</v>
      </c>
      <c r="J120" s="8">
        <f t="shared" si="46"/>
        <v>0</v>
      </c>
      <c r="K120" s="8">
        <f t="shared" si="46"/>
        <v>0</v>
      </c>
      <c r="L120" s="8">
        <f t="shared" si="46"/>
        <v>0</v>
      </c>
      <c r="M120" s="8">
        <f t="shared" si="46"/>
        <v>0</v>
      </c>
      <c r="N120" s="8">
        <f t="shared" si="46"/>
        <v>0</v>
      </c>
      <c r="O120" s="8">
        <f t="shared" si="46"/>
        <v>0</v>
      </c>
      <c r="P120" s="8">
        <f t="shared" si="46"/>
        <v>0</v>
      </c>
      <c r="Q120" s="8">
        <f t="shared" si="46"/>
        <v>0</v>
      </c>
      <c r="R120" s="8">
        <f t="shared" si="46"/>
        <v>0</v>
      </c>
      <c r="S120" s="8">
        <f t="shared" si="46"/>
        <v>0</v>
      </c>
      <c r="T120" s="8">
        <f t="shared" si="46"/>
        <v>0</v>
      </c>
      <c r="U120" s="8">
        <f t="shared" si="46"/>
        <v>0</v>
      </c>
      <c r="V120" s="8">
        <f t="shared" si="46"/>
        <v>0</v>
      </c>
      <c r="W120" s="8">
        <f t="shared" si="46"/>
        <v>0</v>
      </c>
    </row>
    <row r="121" spans="1:23" x14ac:dyDescent="0.3">
      <c r="B121" t="s">
        <v>88</v>
      </c>
      <c r="C121">
        <v>19</v>
      </c>
      <c r="D121">
        <v>1</v>
      </c>
      <c r="E121">
        <v>10</v>
      </c>
      <c r="F121" s="6">
        <v>5</v>
      </c>
      <c r="G121" s="6" t="s">
        <v>2</v>
      </c>
      <c r="H121" s="6" t="s">
        <v>2</v>
      </c>
      <c r="I121" s="6" t="s">
        <v>2</v>
      </c>
      <c r="J121" s="6" t="s">
        <v>2</v>
      </c>
      <c r="K121" s="6" t="s">
        <v>2</v>
      </c>
      <c r="L121" s="6" t="s">
        <v>2</v>
      </c>
      <c r="M121" s="6" t="s">
        <v>2</v>
      </c>
      <c r="N121" s="6" t="s">
        <v>2</v>
      </c>
      <c r="O121" s="6" t="s">
        <v>2</v>
      </c>
      <c r="P121" s="6" t="s">
        <v>2</v>
      </c>
      <c r="Q121" s="6" t="s">
        <v>2</v>
      </c>
      <c r="R121" s="6" t="s">
        <v>2</v>
      </c>
      <c r="S121" s="6" t="s">
        <v>2</v>
      </c>
      <c r="T121" s="6" t="s">
        <v>2</v>
      </c>
      <c r="U121" s="6" t="s">
        <v>2</v>
      </c>
      <c r="V121" s="6" t="s">
        <v>2</v>
      </c>
      <c r="W121" s="6" t="s">
        <v>2</v>
      </c>
    </row>
    <row r="122" spans="1:23" x14ac:dyDescent="0.3">
      <c r="A122" s="7" t="s">
        <v>89</v>
      </c>
      <c r="B122" s="7"/>
      <c r="C122" s="8" t="s">
        <v>17</v>
      </c>
      <c r="D122" s="8" t="s">
        <v>17</v>
      </c>
      <c r="E122" s="8" t="s">
        <v>17</v>
      </c>
      <c r="F122" s="8" t="s">
        <v>17</v>
      </c>
      <c r="G122" s="8" t="s">
        <v>17</v>
      </c>
      <c r="H122" s="8" t="s">
        <v>17</v>
      </c>
      <c r="I122" s="8" t="s">
        <v>17</v>
      </c>
      <c r="J122" s="8" t="s">
        <v>17</v>
      </c>
      <c r="K122" s="8" t="s">
        <v>17</v>
      </c>
      <c r="L122" s="8" t="s">
        <v>17</v>
      </c>
      <c r="M122" s="8">
        <f>SUM(M123:M131)</f>
        <v>197</v>
      </c>
      <c r="N122" s="8">
        <f t="shared" ref="N122:W122" si="47">SUM(N123:N131)</f>
        <v>190</v>
      </c>
      <c r="O122" s="8">
        <f t="shared" si="47"/>
        <v>191</v>
      </c>
      <c r="P122" s="8">
        <f t="shared" si="47"/>
        <v>191</v>
      </c>
      <c r="Q122" s="8">
        <f t="shared" si="47"/>
        <v>171</v>
      </c>
      <c r="R122" s="8">
        <f t="shared" si="47"/>
        <v>180</v>
      </c>
      <c r="S122" s="8">
        <f t="shared" si="47"/>
        <v>205</v>
      </c>
      <c r="T122" s="8">
        <f t="shared" si="47"/>
        <v>154</v>
      </c>
      <c r="U122" s="8">
        <f t="shared" si="47"/>
        <v>203</v>
      </c>
      <c r="V122" s="8">
        <f t="shared" si="47"/>
        <v>209</v>
      </c>
      <c r="W122" s="8">
        <f t="shared" si="47"/>
        <v>244</v>
      </c>
    </row>
    <row r="123" spans="1:23" x14ac:dyDescent="0.3">
      <c r="B123" t="s">
        <v>90</v>
      </c>
      <c r="C123" s="6" t="s">
        <v>17</v>
      </c>
      <c r="D123" s="6" t="s">
        <v>17</v>
      </c>
      <c r="E123" s="6" t="s">
        <v>17</v>
      </c>
      <c r="F123" s="6" t="s">
        <v>17</v>
      </c>
      <c r="G123" s="6" t="s">
        <v>17</v>
      </c>
      <c r="H123" s="6" t="s">
        <v>17</v>
      </c>
      <c r="I123" s="6" t="s">
        <v>17</v>
      </c>
      <c r="J123" s="6" t="s">
        <v>17</v>
      </c>
      <c r="K123" s="6" t="s">
        <v>17</v>
      </c>
      <c r="L123" s="6" t="s">
        <v>17</v>
      </c>
      <c r="M123" s="6">
        <v>108</v>
      </c>
      <c r="N123">
        <v>108</v>
      </c>
      <c r="O123">
        <v>102</v>
      </c>
      <c r="P123">
        <v>73</v>
      </c>
      <c r="Q123">
        <v>72</v>
      </c>
      <c r="R123">
        <v>63</v>
      </c>
      <c r="S123">
        <v>60</v>
      </c>
      <c r="T123">
        <v>46</v>
      </c>
      <c r="U123">
        <v>75</v>
      </c>
      <c r="V123">
        <v>70</v>
      </c>
      <c r="W123">
        <v>58</v>
      </c>
    </row>
    <row r="124" spans="1:23" x14ac:dyDescent="0.3">
      <c r="B124" t="s">
        <v>91</v>
      </c>
      <c r="C124" s="6" t="s">
        <v>17</v>
      </c>
      <c r="D124" s="6" t="s">
        <v>17</v>
      </c>
      <c r="E124" s="6" t="s">
        <v>17</v>
      </c>
      <c r="F124" s="6" t="s">
        <v>17</v>
      </c>
      <c r="G124" s="6" t="s">
        <v>17</v>
      </c>
      <c r="H124" s="6" t="s">
        <v>17</v>
      </c>
      <c r="I124" s="6" t="s">
        <v>17</v>
      </c>
      <c r="J124" s="6" t="s">
        <v>17</v>
      </c>
      <c r="K124" s="6" t="s">
        <v>17</v>
      </c>
      <c r="L124" s="6" t="s">
        <v>17</v>
      </c>
      <c r="M124" s="6">
        <v>33</v>
      </c>
      <c r="N124">
        <v>18</v>
      </c>
      <c r="O124">
        <v>20</v>
      </c>
      <c r="P124">
        <v>33</v>
      </c>
      <c r="Q124">
        <v>20</v>
      </c>
      <c r="R124">
        <v>18</v>
      </c>
      <c r="S124">
        <v>21</v>
      </c>
      <c r="T124">
        <v>8</v>
      </c>
      <c r="U124">
        <v>6</v>
      </c>
      <c r="V124">
        <v>2</v>
      </c>
      <c r="W124">
        <v>1</v>
      </c>
    </row>
    <row r="125" spans="1:23" x14ac:dyDescent="0.3">
      <c r="B125" t="s">
        <v>92</v>
      </c>
      <c r="C125" s="6" t="s">
        <v>17</v>
      </c>
      <c r="D125" s="6" t="s">
        <v>17</v>
      </c>
      <c r="E125" s="6" t="s">
        <v>17</v>
      </c>
      <c r="F125" s="6" t="s">
        <v>17</v>
      </c>
      <c r="G125" s="6" t="s">
        <v>17</v>
      </c>
      <c r="H125" s="6" t="s">
        <v>17</v>
      </c>
      <c r="I125" s="6" t="s">
        <v>17</v>
      </c>
      <c r="J125" s="6" t="s">
        <v>17</v>
      </c>
      <c r="K125" s="6" t="s">
        <v>17</v>
      </c>
      <c r="L125" s="6" t="s">
        <v>17</v>
      </c>
      <c r="M125" s="6">
        <v>15</v>
      </c>
      <c r="N125">
        <v>7</v>
      </c>
      <c r="O125">
        <v>4</v>
      </c>
      <c r="P125">
        <v>7</v>
      </c>
      <c r="Q125">
        <v>3</v>
      </c>
      <c r="R125">
        <v>3</v>
      </c>
      <c r="S125">
        <v>3</v>
      </c>
      <c r="T125">
        <v>0</v>
      </c>
      <c r="U125">
        <v>0</v>
      </c>
      <c r="V125">
        <v>0</v>
      </c>
      <c r="W125">
        <v>0</v>
      </c>
    </row>
    <row r="126" spans="1:23" x14ac:dyDescent="0.3">
      <c r="B126" t="s">
        <v>93</v>
      </c>
      <c r="C126" s="6" t="s">
        <v>17</v>
      </c>
      <c r="D126" s="6" t="s">
        <v>17</v>
      </c>
      <c r="E126" s="6" t="s">
        <v>17</v>
      </c>
      <c r="F126" s="6" t="s">
        <v>17</v>
      </c>
      <c r="G126" s="6" t="s">
        <v>17</v>
      </c>
      <c r="H126" s="6" t="s">
        <v>17</v>
      </c>
      <c r="I126" s="6" t="s">
        <v>17</v>
      </c>
      <c r="J126" s="6" t="s">
        <v>17</v>
      </c>
      <c r="K126" s="6" t="s">
        <v>17</v>
      </c>
      <c r="L126" s="6" t="s">
        <v>17</v>
      </c>
      <c r="M126" s="6">
        <v>2</v>
      </c>
      <c r="N126" s="6" t="s">
        <v>2</v>
      </c>
      <c r="O126" s="6" t="s">
        <v>2</v>
      </c>
      <c r="P126" s="6" t="s">
        <v>2</v>
      </c>
      <c r="Q126" s="6" t="s">
        <v>2</v>
      </c>
      <c r="R126" s="6" t="s">
        <v>2</v>
      </c>
      <c r="S126" s="6" t="s">
        <v>2</v>
      </c>
      <c r="T126" s="6" t="s">
        <v>2</v>
      </c>
      <c r="U126" s="6" t="s">
        <v>2</v>
      </c>
      <c r="V126" s="6" t="s">
        <v>2</v>
      </c>
      <c r="W126" s="6" t="s">
        <v>2</v>
      </c>
    </row>
    <row r="127" spans="1:23" x14ac:dyDescent="0.3">
      <c r="B127" t="s">
        <v>94</v>
      </c>
      <c r="C127" s="6" t="s">
        <v>17</v>
      </c>
      <c r="D127" s="6" t="s">
        <v>17</v>
      </c>
      <c r="E127" s="6" t="s">
        <v>17</v>
      </c>
      <c r="F127" s="6" t="s">
        <v>17</v>
      </c>
      <c r="G127" s="6" t="s">
        <v>17</v>
      </c>
      <c r="H127" s="6" t="s">
        <v>17</v>
      </c>
      <c r="I127" s="6" t="s">
        <v>17</v>
      </c>
      <c r="J127" s="6" t="s">
        <v>17</v>
      </c>
      <c r="K127" s="6" t="s">
        <v>17</v>
      </c>
      <c r="L127" s="6" t="s">
        <v>17</v>
      </c>
      <c r="M127" s="6">
        <v>19</v>
      </c>
      <c r="N127">
        <v>36</v>
      </c>
      <c r="O127">
        <v>24</v>
      </c>
      <c r="P127">
        <v>24</v>
      </c>
      <c r="Q127">
        <v>19</v>
      </c>
      <c r="R127">
        <v>35</v>
      </c>
      <c r="S127">
        <v>39</v>
      </c>
      <c r="T127">
        <v>40</v>
      </c>
      <c r="U127">
        <v>41</v>
      </c>
      <c r="V127">
        <v>35</v>
      </c>
      <c r="W127">
        <v>36</v>
      </c>
    </row>
    <row r="128" spans="1:23" x14ac:dyDescent="0.3">
      <c r="B128" t="s">
        <v>144</v>
      </c>
      <c r="C128" s="6" t="s">
        <v>2</v>
      </c>
      <c r="D128" s="6" t="s">
        <v>2</v>
      </c>
      <c r="E128" s="6" t="s">
        <v>2</v>
      </c>
      <c r="F128" s="6" t="s">
        <v>2</v>
      </c>
      <c r="G128" s="6" t="s">
        <v>2</v>
      </c>
      <c r="H128" s="6" t="s">
        <v>2</v>
      </c>
      <c r="I128" s="6" t="s">
        <v>2</v>
      </c>
      <c r="J128" s="6" t="s">
        <v>2</v>
      </c>
      <c r="K128" s="6" t="s">
        <v>2</v>
      </c>
      <c r="L128" s="6" t="s">
        <v>2</v>
      </c>
      <c r="M128" s="6" t="s">
        <v>2</v>
      </c>
      <c r="N128" s="6" t="s">
        <v>2</v>
      </c>
      <c r="O128" s="6" t="s">
        <v>2</v>
      </c>
      <c r="P128" s="6" t="s">
        <v>2</v>
      </c>
      <c r="Q128" s="6" t="s">
        <v>2</v>
      </c>
      <c r="R128" s="6" t="s">
        <v>2</v>
      </c>
      <c r="S128" s="6" t="s">
        <v>2</v>
      </c>
      <c r="T128" s="6" t="s">
        <v>2</v>
      </c>
      <c r="U128" s="6" t="s">
        <v>2</v>
      </c>
      <c r="V128">
        <v>17</v>
      </c>
      <c r="W128">
        <v>60</v>
      </c>
    </row>
    <row r="129" spans="1:23" x14ac:dyDescent="0.3">
      <c r="B129" t="s">
        <v>95</v>
      </c>
      <c r="C129" s="6" t="s">
        <v>17</v>
      </c>
      <c r="D129" s="6" t="s">
        <v>17</v>
      </c>
      <c r="E129" s="6" t="s">
        <v>17</v>
      </c>
      <c r="F129" s="6" t="s">
        <v>17</v>
      </c>
      <c r="G129" s="6" t="s">
        <v>17</v>
      </c>
      <c r="H129" s="6" t="s">
        <v>17</v>
      </c>
      <c r="I129" s="6" t="s">
        <v>17</v>
      </c>
      <c r="J129" s="6" t="s">
        <v>17</v>
      </c>
      <c r="K129" s="6" t="s">
        <v>17</v>
      </c>
      <c r="L129" s="6" t="s">
        <v>17</v>
      </c>
      <c r="M129" s="6">
        <v>20</v>
      </c>
      <c r="N129">
        <v>21</v>
      </c>
      <c r="O129">
        <v>21</v>
      </c>
      <c r="P129">
        <v>32</v>
      </c>
      <c r="Q129">
        <v>39</v>
      </c>
      <c r="R129">
        <v>41</v>
      </c>
      <c r="S129">
        <v>40</v>
      </c>
      <c r="T129">
        <v>22</v>
      </c>
      <c r="U129">
        <v>28</v>
      </c>
      <c r="V129">
        <v>28</v>
      </c>
      <c r="W129">
        <v>23</v>
      </c>
    </row>
    <row r="130" spans="1:23" x14ac:dyDescent="0.3">
      <c r="B130" t="s">
        <v>96</v>
      </c>
      <c r="C130" s="6" t="s">
        <v>2</v>
      </c>
      <c r="D130" s="6" t="s">
        <v>2</v>
      </c>
      <c r="E130" s="6" t="s">
        <v>2</v>
      </c>
      <c r="F130" s="6" t="s">
        <v>2</v>
      </c>
      <c r="G130" s="6" t="s">
        <v>2</v>
      </c>
      <c r="H130" s="6" t="s">
        <v>2</v>
      </c>
      <c r="I130" s="6" t="s">
        <v>2</v>
      </c>
      <c r="J130" s="6" t="s">
        <v>2</v>
      </c>
      <c r="K130" s="6" t="s">
        <v>2</v>
      </c>
      <c r="L130" s="6" t="s">
        <v>2</v>
      </c>
      <c r="M130" s="6" t="s">
        <v>2</v>
      </c>
      <c r="N130" s="6" t="s">
        <v>2</v>
      </c>
      <c r="O130">
        <v>20</v>
      </c>
      <c r="P130">
        <v>22</v>
      </c>
      <c r="Q130">
        <v>18</v>
      </c>
      <c r="R130">
        <v>20</v>
      </c>
      <c r="S130">
        <v>34</v>
      </c>
      <c r="T130">
        <v>22</v>
      </c>
      <c r="U130">
        <v>36</v>
      </c>
      <c r="V130">
        <v>46</v>
      </c>
      <c r="W130">
        <v>58</v>
      </c>
    </row>
    <row r="131" spans="1:23" x14ac:dyDescent="0.3">
      <c r="B131" t="s">
        <v>97</v>
      </c>
      <c r="C131" s="6" t="s">
        <v>2</v>
      </c>
      <c r="D131" s="6" t="s">
        <v>2</v>
      </c>
      <c r="E131" s="6" t="s">
        <v>2</v>
      </c>
      <c r="F131" s="6" t="s">
        <v>2</v>
      </c>
      <c r="G131" s="6" t="s">
        <v>2</v>
      </c>
      <c r="H131" s="6" t="s">
        <v>2</v>
      </c>
      <c r="I131" s="6" t="s">
        <v>2</v>
      </c>
      <c r="J131" s="6" t="s">
        <v>2</v>
      </c>
      <c r="K131" s="6" t="s">
        <v>2</v>
      </c>
      <c r="L131" s="6" t="s">
        <v>2</v>
      </c>
      <c r="M131" s="6" t="s">
        <v>2</v>
      </c>
      <c r="N131" s="6" t="s">
        <v>2</v>
      </c>
      <c r="O131" s="6" t="s">
        <v>2</v>
      </c>
      <c r="P131" s="6" t="s">
        <v>2</v>
      </c>
      <c r="Q131" s="6" t="s">
        <v>2</v>
      </c>
      <c r="R131" s="6" t="s">
        <v>2</v>
      </c>
      <c r="S131">
        <v>8</v>
      </c>
      <c r="T131">
        <v>16</v>
      </c>
      <c r="U131">
        <v>17</v>
      </c>
      <c r="V131">
        <v>11</v>
      </c>
      <c r="W131">
        <v>8</v>
      </c>
    </row>
    <row r="132" spans="1:23" x14ac:dyDescent="0.3">
      <c r="A132" s="7" t="s">
        <v>98</v>
      </c>
      <c r="B132" s="7"/>
      <c r="C132" s="8">
        <f t="shared" ref="C132:W132" si="48">SUM(C133:C134)</f>
        <v>82</v>
      </c>
      <c r="D132" s="8">
        <f t="shared" si="48"/>
        <v>93</v>
      </c>
      <c r="E132" s="8">
        <f t="shared" si="48"/>
        <v>99</v>
      </c>
      <c r="F132" s="8">
        <f t="shared" si="48"/>
        <v>118</v>
      </c>
      <c r="G132" s="8">
        <f t="shared" si="48"/>
        <v>111</v>
      </c>
      <c r="H132" s="8">
        <f t="shared" si="48"/>
        <v>103</v>
      </c>
      <c r="I132" s="8">
        <f t="shared" si="48"/>
        <v>56</v>
      </c>
      <c r="J132" s="8">
        <f t="shared" si="48"/>
        <v>51</v>
      </c>
      <c r="K132" s="8">
        <f t="shared" si="48"/>
        <v>54</v>
      </c>
      <c r="L132" s="8">
        <f t="shared" si="48"/>
        <v>36</v>
      </c>
      <c r="M132" s="8">
        <f t="shared" si="48"/>
        <v>70</v>
      </c>
      <c r="N132" s="8">
        <f t="shared" si="48"/>
        <v>72</v>
      </c>
      <c r="O132" s="8">
        <f t="shared" si="48"/>
        <v>41</v>
      </c>
      <c r="P132" s="8">
        <f t="shared" si="48"/>
        <v>45</v>
      </c>
      <c r="Q132" s="8">
        <f t="shared" si="48"/>
        <v>36</v>
      </c>
      <c r="R132" s="8">
        <f t="shared" si="48"/>
        <v>34</v>
      </c>
      <c r="S132" s="8">
        <f t="shared" si="48"/>
        <v>22</v>
      </c>
      <c r="T132" s="8">
        <f t="shared" si="48"/>
        <v>20</v>
      </c>
      <c r="U132" s="8">
        <f t="shared" si="48"/>
        <v>0</v>
      </c>
      <c r="V132" s="8">
        <f t="shared" si="48"/>
        <v>3</v>
      </c>
      <c r="W132" s="8">
        <f t="shared" si="48"/>
        <v>10</v>
      </c>
    </row>
    <row r="133" spans="1:23" x14ac:dyDescent="0.3">
      <c r="B133" t="s">
        <v>99</v>
      </c>
      <c r="C133">
        <v>55</v>
      </c>
      <c r="D133">
        <v>62</v>
      </c>
      <c r="E133">
        <v>71</v>
      </c>
      <c r="F133" s="6">
        <v>80</v>
      </c>
      <c r="G133" s="6">
        <v>73</v>
      </c>
      <c r="H133" s="6">
        <v>63</v>
      </c>
      <c r="I133" s="6">
        <v>36</v>
      </c>
      <c r="J133" s="6">
        <v>22</v>
      </c>
      <c r="K133" s="6">
        <v>24</v>
      </c>
      <c r="L133" s="6">
        <v>12</v>
      </c>
      <c r="M133" s="6">
        <v>35</v>
      </c>
      <c r="N133">
        <v>32</v>
      </c>
      <c r="O133">
        <v>23</v>
      </c>
      <c r="P133">
        <v>25</v>
      </c>
      <c r="Q133">
        <v>13</v>
      </c>
      <c r="R133">
        <v>15</v>
      </c>
      <c r="S133">
        <v>7</v>
      </c>
      <c r="T133">
        <v>12</v>
      </c>
      <c r="U133">
        <v>0</v>
      </c>
      <c r="V133">
        <v>3</v>
      </c>
      <c r="W133">
        <v>5</v>
      </c>
    </row>
    <row r="134" spans="1:23" x14ac:dyDescent="0.3">
      <c r="B134" t="s">
        <v>100</v>
      </c>
      <c r="C134">
        <v>27</v>
      </c>
      <c r="D134">
        <v>31</v>
      </c>
      <c r="E134">
        <v>28</v>
      </c>
      <c r="F134" s="6">
        <v>38</v>
      </c>
      <c r="G134" s="6">
        <v>38</v>
      </c>
      <c r="H134" s="6">
        <v>40</v>
      </c>
      <c r="I134" s="6">
        <v>20</v>
      </c>
      <c r="J134" s="6">
        <v>29</v>
      </c>
      <c r="K134" s="6">
        <v>30</v>
      </c>
      <c r="L134" s="6">
        <v>24</v>
      </c>
      <c r="M134" s="6">
        <v>35</v>
      </c>
      <c r="N134">
        <v>40</v>
      </c>
      <c r="O134">
        <v>18</v>
      </c>
      <c r="P134">
        <v>20</v>
      </c>
      <c r="Q134">
        <v>23</v>
      </c>
      <c r="R134">
        <v>19</v>
      </c>
      <c r="S134">
        <v>15</v>
      </c>
      <c r="T134">
        <v>8</v>
      </c>
      <c r="U134">
        <v>0</v>
      </c>
      <c r="V134">
        <v>0</v>
      </c>
      <c r="W134">
        <v>5</v>
      </c>
    </row>
    <row r="135" spans="1:23" x14ac:dyDescent="0.3">
      <c r="A135" s="7" t="s">
        <v>101</v>
      </c>
      <c r="B135" s="7"/>
      <c r="C135" s="7"/>
      <c r="D135" s="8">
        <f t="shared" ref="D135:W135" si="49">SUM(D136:D144)</f>
        <v>654</v>
      </c>
      <c r="E135" s="8">
        <f t="shared" si="49"/>
        <v>822</v>
      </c>
      <c r="F135" s="8">
        <f t="shared" si="49"/>
        <v>865</v>
      </c>
      <c r="G135" s="8">
        <f t="shared" si="49"/>
        <v>807</v>
      </c>
      <c r="H135" s="8">
        <f t="shared" si="49"/>
        <v>733</v>
      </c>
      <c r="I135" s="8">
        <f t="shared" si="49"/>
        <v>355</v>
      </c>
      <c r="J135" s="8">
        <f t="shared" si="49"/>
        <v>261</v>
      </c>
      <c r="K135" s="8">
        <f t="shared" si="49"/>
        <v>413</v>
      </c>
      <c r="L135" s="8">
        <f t="shared" si="49"/>
        <v>283</v>
      </c>
      <c r="M135" s="8">
        <f t="shared" si="49"/>
        <v>206</v>
      </c>
      <c r="N135" s="8">
        <f t="shared" si="49"/>
        <v>220</v>
      </c>
      <c r="O135" s="8">
        <f t="shared" si="49"/>
        <v>271</v>
      </c>
      <c r="P135" s="8">
        <f t="shared" si="49"/>
        <v>217</v>
      </c>
      <c r="Q135" s="8">
        <f t="shared" si="49"/>
        <v>238</v>
      </c>
      <c r="R135" s="8">
        <f t="shared" si="49"/>
        <v>193</v>
      </c>
      <c r="S135" s="8">
        <f t="shared" si="49"/>
        <v>196</v>
      </c>
      <c r="T135" s="8">
        <f t="shared" si="49"/>
        <v>294</v>
      </c>
      <c r="U135" s="8">
        <f t="shared" si="49"/>
        <v>254</v>
      </c>
      <c r="V135" s="8">
        <f t="shared" si="49"/>
        <v>241</v>
      </c>
      <c r="W135" s="8">
        <f t="shared" si="49"/>
        <v>287</v>
      </c>
    </row>
    <row r="136" spans="1:23" x14ac:dyDescent="0.3">
      <c r="A136" s="9"/>
      <c r="B136" t="s">
        <v>102</v>
      </c>
      <c r="C136" s="6" t="s">
        <v>2</v>
      </c>
      <c r="D136" s="6" t="s">
        <v>2</v>
      </c>
      <c r="E136" s="6" t="s">
        <v>2</v>
      </c>
      <c r="F136" s="6" t="s">
        <v>2</v>
      </c>
      <c r="G136" s="6" t="s">
        <v>2</v>
      </c>
      <c r="H136" s="6" t="s">
        <v>2</v>
      </c>
      <c r="I136" s="6">
        <v>1</v>
      </c>
      <c r="J136" s="6">
        <v>22</v>
      </c>
      <c r="K136" s="6">
        <v>168</v>
      </c>
      <c r="L136" s="6">
        <v>19</v>
      </c>
      <c r="M136" s="6" t="s">
        <v>2</v>
      </c>
      <c r="N136" s="6" t="s">
        <v>2</v>
      </c>
      <c r="O136" s="6" t="s">
        <v>2</v>
      </c>
      <c r="P136" s="6" t="s">
        <v>2</v>
      </c>
      <c r="Q136" s="6" t="s">
        <v>2</v>
      </c>
      <c r="R136" s="6" t="s">
        <v>2</v>
      </c>
      <c r="S136" s="6" t="s">
        <v>2</v>
      </c>
      <c r="T136" s="6" t="s">
        <v>2</v>
      </c>
      <c r="U136" s="6" t="s">
        <v>2</v>
      </c>
      <c r="V136" s="6" t="s">
        <v>2</v>
      </c>
      <c r="W136" s="6" t="s">
        <v>2</v>
      </c>
    </row>
    <row r="137" spans="1:23" x14ac:dyDescent="0.3">
      <c r="B137" t="s">
        <v>103</v>
      </c>
      <c r="C137">
        <v>58</v>
      </c>
      <c r="D137">
        <v>32</v>
      </c>
      <c r="E137">
        <v>37</v>
      </c>
      <c r="F137" s="6">
        <v>87</v>
      </c>
      <c r="G137" s="6">
        <v>133</v>
      </c>
      <c r="H137" s="6">
        <v>55</v>
      </c>
      <c r="I137" s="6">
        <v>16</v>
      </c>
      <c r="J137" s="6">
        <v>8</v>
      </c>
      <c r="K137" s="6">
        <v>26</v>
      </c>
      <c r="L137" s="6">
        <v>27</v>
      </c>
      <c r="M137" s="6" t="s">
        <v>2</v>
      </c>
      <c r="N137" s="6" t="s">
        <v>2</v>
      </c>
      <c r="O137" s="6" t="s">
        <v>2</v>
      </c>
      <c r="P137" s="6" t="s">
        <v>2</v>
      </c>
      <c r="Q137" s="6" t="s">
        <v>2</v>
      </c>
      <c r="R137" s="6" t="s">
        <v>2</v>
      </c>
      <c r="S137" s="6" t="s">
        <v>2</v>
      </c>
      <c r="T137" s="6" t="s">
        <v>2</v>
      </c>
      <c r="U137" s="6" t="s">
        <v>2</v>
      </c>
      <c r="V137" s="6" t="s">
        <v>2</v>
      </c>
      <c r="W137" s="6" t="s">
        <v>2</v>
      </c>
    </row>
    <row r="138" spans="1:23" x14ac:dyDescent="0.3">
      <c r="B138" t="s">
        <v>104</v>
      </c>
      <c r="C138">
        <v>291</v>
      </c>
      <c r="D138">
        <v>204</v>
      </c>
      <c r="E138">
        <v>314</v>
      </c>
      <c r="F138" s="6">
        <v>322</v>
      </c>
      <c r="G138" s="6">
        <v>240</v>
      </c>
      <c r="H138" s="6">
        <v>228</v>
      </c>
      <c r="I138" s="6">
        <v>110</v>
      </c>
      <c r="J138" s="6">
        <v>77</v>
      </c>
      <c r="K138" s="6">
        <v>77</v>
      </c>
      <c r="L138" s="6">
        <v>113</v>
      </c>
      <c r="M138" s="6">
        <v>106</v>
      </c>
      <c r="N138" s="6">
        <v>155</v>
      </c>
      <c r="O138">
        <v>143</v>
      </c>
      <c r="P138">
        <v>100</v>
      </c>
      <c r="Q138">
        <v>129</v>
      </c>
      <c r="R138">
        <v>129</v>
      </c>
      <c r="S138">
        <v>126</v>
      </c>
      <c r="T138">
        <v>241</v>
      </c>
      <c r="U138">
        <v>166</v>
      </c>
      <c r="V138">
        <v>151</v>
      </c>
      <c r="W138">
        <v>180</v>
      </c>
    </row>
    <row r="139" spans="1:23" x14ac:dyDescent="0.3">
      <c r="B139" t="s">
        <v>105</v>
      </c>
      <c r="C139">
        <v>118</v>
      </c>
      <c r="D139">
        <v>196</v>
      </c>
      <c r="E139">
        <v>241</v>
      </c>
      <c r="F139" s="6">
        <v>140</v>
      </c>
      <c r="G139" s="6">
        <v>161</v>
      </c>
      <c r="H139" s="6">
        <v>109</v>
      </c>
      <c r="I139" s="6">
        <v>58</v>
      </c>
      <c r="J139" s="6">
        <v>64</v>
      </c>
      <c r="K139" s="6">
        <v>40</v>
      </c>
      <c r="L139" s="6">
        <v>48</v>
      </c>
      <c r="M139" s="6">
        <v>13</v>
      </c>
      <c r="N139" s="6">
        <v>0</v>
      </c>
      <c r="O139">
        <v>33</v>
      </c>
      <c r="P139">
        <v>50</v>
      </c>
      <c r="Q139">
        <v>46</v>
      </c>
      <c r="R139">
        <v>31</v>
      </c>
      <c r="S139">
        <v>33</v>
      </c>
      <c r="T139">
        <v>27</v>
      </c>
      <c r="U139">
        <v>38</v>
      </c>
      <c r="V139">
        <v>48</v>
      </c>
      <c r="W139">
        <v>39</v>
      </c>
    </row>
    <row r="140" spans="1:23" x14ac:dyDescent="0.3">
      <c r="B140" t="s">
        <v>106</v>
      </c>
      <c r="C140">
        <v>47</v>
      </c>
      <c r="D140">
        <v>133</v>
      </c>
      <c r="E140">
        <v>118</v>
      </c>
      <c r="F140" s="6">
        <v>187</v>
      </c>
      <c r="G140" s="6">
        <v>140</v>
      </c>
      <c r="H140" s="6">
        <v>105</v>
      </c>
      <c r="I140" s="6">
        <v>75</v>
      </c>
      <c r="J140" s="6">
        <v>36</v>
      </c>
      <c r="K140" s="6">
        <v>37</v>
      </c>
      <c r="L140" s="6">
        <v>19</v>
      </c>
      <c r="M140" s="6">
        <v>26</v>
      </c>
      <c r="N140" s="6" t="s">
        <v>2</v>
      </c>
      <c r="O140" s="6" t="s">
        <v>2</v>
      </c>
      <c r="P140" s="6" t="s">
        <v>2</v>
      </c>
      <c r="Q140" s="6" t="s">
        <v>2</v>
      </c>
      <c r="R140" s="6" t="s">
        <v>2</v>
      </c>
      <c r="S140" s="6" t="s">
        <v>2</v>
      </c>
      <c r="T140" s="6" t="s">
        <v>2</v>
      </c>
      <c r="U140" s="6" t="s">
        <v>2</v>
      </c>
      <c r="V140" s="6" t="s">
        <v>2</v>
      </c>
      <c r="W140" s="6">
        <v>27</v>
      </c>
    </row>
    <row r="141" spans="1:23" x14ac:dyDescent="0.3">
      <c r="B141" t="s">
        <v>107</v>
      </c>
      <c r="C141">
        <v>16</v>
      </c>
      <c r="D141">
        <v>22</v>
      </c>
      <c r="E141">
        <v>29</v>
      </c>
      <c r="F141" s="6">
        <v>25</v>
      </c>
      <c r="G141" s="6">
        <v>20</v>
      </c>
      <c r="H141" s="6">
        <v>17</v>
      </c>
      <c r="I141" s="6">
        <v>3</v>
      </c>
      <c r="J141" s="6">
        <v>4</v>
      </c>
      <c r="K141" s="6">
        <v>11</v>
      </c>
      <c r="L141" s="6">
        <v>16</v>
      </c>
      <c r="M141" s="6">
        <v>3</v>
      </c>
      <c r="N141" s="6" t="s">
        <v>2</v>
      </c>
      <c r="O141" s="6" t="s">
        <v>2</v>
      </c>
      <c r="P141" s="6" t="s">
        <v>2</v>
      </c>
      <c r="Q141" s="6" t="s">
        <v>2</v>
      </c>
      <c r="R141" s="6" t="s">
        <v>2</v>
      </c>
      <c r="S141" s="6" t="s">
        <v>2</v>
      </c>
      <c r="T141" s="6" t="s">
        <v>2</v>
      </c>
      <c r="U141" s="6" t="s">
        <v>2</v>
      </c>
      <c r="V141" s="6" t="s">
        <v>2</v>
      </c>
      <c r="W141" s="6" t="s">
        <v>2</v>
      </c>
    </row>
    <row r="142" spans="1:23" x14ac:dyDescent="0.3">
      <c r="B142" t="s">
        <v>108</v>
      </c>
      <c r="C142">
        <v>58</v>
      </c>
      <c r="D142">
        <v>67</v>
      </c>
      <c r="E142">
        <v>83</v>
      </c>
      <c r="F142" s="6">
        <v>104</v>
      </c>
      <c r="G142" s="6">
        <v>111</v>
      </c>
      <c r="H142" s="6">
        <v>95</v>
      </c>
      <c r="I142" s="6">
        <v>46</v>
      </c>
      <c r="J142" s="6">
        <v>42</v>
      </c>
      <c r="K142" s="6">
        <v>53</v>
      </c>
      <c r="L142" s="6">
        <v>40</v>
      </c>
      <c r="M142" s="6">
        <v>37</v>
      </c>
      <c r="N142" s="6">
        <v>43</v>
      </c>
      <c r="O142">
        <v>51</v>
      </c>
      <c r="P142">
        <v>36</v>
      </c>
      <c r="Q142">
        <v>40</v>
      </c>
      <c r="R142">
        <v>32</v>
      </c>
      <c r="S142">
        <v>37</v>
      </c>
      <c r="T142">
        <v>26</v>
      </c>
      <c r="U142">
        <v>50</v>
      </c>
      <c r="V142">
        <v>42</v>
      </c>
      <c r="W142" s="6">
        <v>41</v>
      </c>
    </row>
    <row r="143" spans="1:23" x14ac:dyDescent="0.3">
      <c r="B143" t="s">
        <v>109</v>
      </c>
      <c r="C143" s="6" t="s">
        <v>2</v>
      </c>
      <c r="D143" s="6" t="s">
        <v>2</v>
      </c>
      <c r="E143" s="6" t="s">
        <v>2</v>
      </c>
      <c r="F143" s="6" t="s">
        <v>2</v>
      </c>
      <c r="G143" s="6">
        <v>1</v>
      </c>
      <c r="H143" s="6">
        <v>14</v>
      </c>
      <c r="I143" s="6">
        <v>5</v>
      </c>
      <c r="J143" s="6">
        <v>1</v>
      </c>
      <c r="K143" s="6">
        <v>0</v>
      </c>
      <c r="L143" s="6">
        <v>1</v>
      </c>
      <c r="M143" s="6" t="s">
        <v>2</v>
      </c>
      <c r="N143" s="6" t="s">
        <v>2</v>
      </c>
      <c r="O143" s="6" t="s">
        <v>2</v>
      </c>
      <c r="P143" s="6" t="s">
        <v>2</v>
      </c>
      <c r="Q143" s="6" t="s">
        <v>2</v>
      </c>
      <c r="R143" s="6" t="s">
        <v>2</v>
      </c>
      <c r="S143" s="6" t="s">
        <v>2</v>
      </c>
      <c r="T143" s="6" t="s">
        <v>2</v>
      </c>
      <c r="U143" s="6" t="s">
        <v>2</v>
      </c>
      <c r="V143" s="6" t="s">
        <v>2</v>
      </c>
      <c r="W143" s="6" t="s">
        <v>2</v>
      </c>
    </row>
    <row r="144" spans="1:23" x14ac:dyDescent="0.3">
      <c r="B144" t="s">
        <v>110</v>
      </c>
      <c r="C144" s="6" t="s">
        <v>2</v>
      </c>
      <c r="D144" s="6" t="s">
        <v>2</v>
      </c>
      <c r="E144" s="6" t="s">
        <v>2</v>
      </c>
      <c r="F144" s="6" t="s">
        <v>2</v>
      </c>
      <c r="G144" s="6">
        <v>1</v>
      </c>
      <c r="H144" s="6">
        <v>110</v>
      </c>
      <c r="I144" s="6">
        <v>41</v>
      </c>
      <c r="J144" s="6">
        <v>7</v>
      </c>
      <c r="K144" s="6">
        <v>1</v>
      </c>
      <c r="L144" s="6">
        <v>0</v>
      </c>
      <c r="M144" s="6">
        <v>21</v>
      </c>
      <c r="N144" s="6">
        <v>22</v>
      </c>
      <c r="O144">
        <v>44</v>
      </c>
      <c r="P144">
        <v>31</v>
      </c>
      <c r="Q144">
        <v>23</v>
      </c>
      <c r="R144">
        <v>1</v>
      </c>
      <c r="S144" s="6" t="s">
        <v>2</v>
      </c>
      <c r="T144" s="6" t="s">
        <v>2</v>
      </c>
      <c r="U144" s="6" t="s">
        <v>2</v>
      </c>
      <c r="V144" s="6" t="s">
        <v>2</v>
      </c>
      <c r="W144" s="6" t="s">
        <v>2</v>
      </c>
    </row>
    <row r="145" spans="1:23" x14ac:dyDescent="0.3">
      <c r="A145" s="7" t="s">
        <v>111</v>
      </c>
      <c r="B145" s="7"/>
      <c r="C145" s="8">
        <f t="shared" ref="C145:J145" si="50">SUM(C146)</f>
        <v>18</v>
      </c>
      <c r="D145" s="8">
        <f t="shared" si="50"/>
        <v>19</v>
      </c>
      <c r="E145" s="8">
        <f t="shared" si="50"/>
        <v>15</v>
      </c>
      <c r="F145" s="8">
        <f t="shared" si="50"/>
        <v>3</v>
      </c>
      <c r="G145" s="8">
        <f t="shared" si="50"/>
        <v>0</v>
      </c>
      <c r="H145" s="8">
        <f t="shared" si="50"/>
        <v>0</v>
      </c>
      <c r="I145" s="8">
        <f t="shared" si="50"/>
        <v>0</v>
      </c>
      <c r="J145" s="8">
        <f t="shared" si="50"/>
        <v>0</v>
      </c>
      <c r="K145" s="8">
        <f t="shared" ref="K145:W145" si="51">SUM(K146)</f>
        <v>0</v>
      </c>
      <c r="L145" s="8">
        <f t="shared" si="51"/>
        <v>0</v>
      </c>
      <c r="M145" s="8">
        <f t="shared" si="51"/>
        <v>0</v>
      </c>
      <c r="N145" s="8">
        <f t="shared" si="51"/>
        <v>0</v>
      </c>
      <c r="O145" s="8">
        <f t="shared" si="51"/>
        <v>0</v>
      </c>
      <c r="P145" s="8">
        <f t="shared" si="51"/>
        <v>0</v>
      </c>
      <c r="Q145" s="8">
        <f t="shared" si="51"/>
        <v>0</v>
      </c>
      <c r="R145" s="8">
        <f t="shared" si="51"/>
        <v>0</v>
      </c>
      <c r="S145" s="8">
        <f t="shared" si="51"/>
        <v>0</v>
      </c>
      <c r="T145" s="8">
        <f t="shared" si="51"/>
        <v>0</v>
      </c>
      <c r="U145" s="8">
        <f t="shared" si="51"/>
        <v>0</v>
      </c>
      <c r="V145" s="8">
        <f t="shared" si="51"/>
        <v>0</v>
      </c>
      <c r="W145" s="8">
        <f t="shared" si="51"/>
        <v>0</v>
      </c>
    </row>
    <row r="146" spans="1:23" x14ac:dyDescent="0.3">
      <c r="B146" t="s">
        <v>112</v>
      </c>
      <c r="C146">
        <v>18</v>
      </c>
      <c r="D146">
        <v>19</v>
      </c>
      <c r="E146">
        <v>15</v>
      </c>
      <c r="F146" s="6">
        <v>3</v>
      </c>
      <c r="G146" s="6" t="s">
        <v>2</v>
      </c>
      <c r="H146" s="6" t="s">
        <v>2</v>
      </c>
      <c r="I146" s="6" t="s">
        <v>2</v>
      </c>
      <c r="J146" s="6" t="s">
        <v>2</v>
      </c>
      <c r="K146" s="6" t="s">
        <v>2</v>
      </c>
      <c r="L146" s="6" t="s">
        <v>2</v>
      </c>
      <c r="M146" s="6" t="s">
        <v>2</v>
      </c>
      <c r="N146" s="6" t="s">
        <v>2</v>
      </c>
      <c r="O146" s="6" t="s">
        <v>2</v>
      </c>
      <c r="P146" s="6" t="s">
        <v>2</v>
      </c>
      <c r="Q146" s="6" t="s">
        <v>2</v>
      </c>
      <c r="R146" s="6" t="s">
        <v>2</v>
      </c>
      <c r="S146" s="6" t="s">
        <v>2</v>
      </c>
      <c r="T146" s="6" t="s">
        <v>2</v>
      </c>
      <c r="U146" s="6" t="s">
        <v>2</v>
      </c>
      <c r="V146" s="6" t="s">
        <v>2</v>
      </c>
      <c r="W146" s="6" t="s">
        <v>2</v>
      </c>
    </row>
    <row r="147" spans="1:23" x14ac:dyDescent="0.3">
      <c r="A147" s="7" t="s">
        <v>113</v>
      </c>
      <c r="B147" s="7"/>
      <c r="C147" s="7"/>
      <c r="D147" s="8" t="s">
        <v>17</v>
      </c>
      <c r="E147" s="8" t="s">
        <v>17</v>
      </c>
      <c r="F147" s="8" t="s">
        <v>17</v>
      </c>
      <c r="G147" s="8" t="s">
        <v>17</v>
      </c>
      <c r="H147" s="8" t="s">
        <v>17</v>
      </c>
      <c r="I147" s="8" t="s">
        <v>17</v>
      </c>
      <c r="J147" s="8" t="s">
        <v>17</v>
      </c>
      <c r="K147" s="8">
        <f>SUM(K149:K151)</f>
        <v>5</v>
      </c>
      <c r="L147" s="8">
        <f t="shared" ref="L147:W147" si="52">SUM(L149:L151)</f>
        <v>6</v>
      </c>
      <c r="M147" s="8">
        <f t="shared" si="52"/>
        <v>7</v>
      </c>
      <c r="N147" s="8">
        <f t="shared" si="52"/>
        <v>11</v>
      </c>
      <c r="O147" s="8">
        <f t="shared" si="52"/>
        <v>10</v>
      </c>
      <c r="P147" s="8">
        <f t="shared" si="52"/>
        <v>7</v>
      </c>
      <c r="Q147" s="8">
        <f t="shared" si="52"/>
        <v>6</v>
      </c>
      <c r="R147" s="8">
        <f t="shared" si="52"/>
        <v>6</v>
      </c>
      <c r="S147" s="8">
        <f t="shared" si="52"/>
        <v>3</v>
      </c>
      <c r="T147" s="8">
        <f t="shared" si="52"/>
        <v>5</v>
      </c>
      <c r="U147" s="8">
        <f t="shared" si="52"/>
        <v>3</v>
      </c>
      <c r="V147" s="8">
        <f t="shared" si="52"/>
        <v>5</v>
      </c>
      <c r="W147" s="8">
        <f t="shared" si="52"/>
        <v>5</v>
      </c>
    </row>
    <row r="148" spans="1:23" x14ac:dyDescent="0.3">
      <c r="A148" s="9"/>
      <c r="B148" t="s">
        <v>154</v>
      </c>
      <c r="C148" s="11" t="s">
        <v>2</v>
      </c>
      <c r="D148" s="11" t="s">
        <v>2</v>
      </c>
      <c r="E148" s="11" t="s">
        <v>2</v>
      </c>
      <c r="F148" s="11" t="s">
        <v>2</v>
      </c>
      <c r="G148" s="11" t="s">
        <v>2</v>
      </c>
      <c r="H148" s="11" t="s">
        <v>2</v>
      </c>
      <c r="I148" s="11" t="s">
        <v>2</v>
      </c>
      <c r="J148" s="11" t="s">
        <v>2</v>
      </c>
      <c r="K148" s="11" t="s">
        <v>2</v>
      </c>
      <c r="L148" s="11" t="s">
        <v>2</v>
      </c>
      <c r="M148" s="11" t="s">
        <v>2</v>
      </c>
      <c r="N148" s="11" t="s">
        <v>2</v>
      </c>
      <c r="O148" s="11" t="s">
        <v>2</v>
      </c>
      <c r="P148" s="11" t="s">
        <v>2</v>
      </c>
      <c r="Q148" s="11" t="s">
        <v>2</v>
      </c>
      <c r="R148" s="11" t="s">
        <v>2</v>
      </c>
      <c r="S148" s="11" t="s">
        <v>2</v>
      </c>
      <c r="T148" s="11" t="s">
        <v>2</v>
      </c>
      <c r="U148" s="11" t="s">
        <v>2</v>
      </c>
      <c r="V148" s="11" t="s">
        <v>2</v>
      </c>
      <c r="W148" s="11">
        <v>1</v>
      </c>
    </row>
    <row r="149" spans="1:23" x14ac:dyDescent="0.3">
      <c r="A149" s="9"/>
      <c r="B149" t="s">
        <v>155</v>
      </c>
      <c r="C149" s="11" t="s">
        <v>2</v>
      </c>
      <c r="D149" s="11" t="s">
        <v>2</v>
      </c>
      <c r="E149" s="11" t="s">
        <v>2</v>
      </c>
      <c r="F149" s="11" t="s">
        <v>2</v>
      </c>
      <c r="G149" s="11" t="s">
        <v>2</v>
      </c>
      <c r="H149" s="11" t="s">
        <v>2</v>
      </c>
      <c r="I149" s="11" t="s">
        <v>2</v>
      </c>
      <c r="J149" s="11" t="s">
        <v>2</v>
      </c>
      <c r="K149" s="11" t="s">
        <v>2</v>
      </c>
      <c r="L149" s="11" t="s">
        <v>2</v>
      </c>
      <c r="M149" s="6">
        <v>1</v>
      </c>
      <c r="N149">
        <v>6</v>
      </c>
      <c r="O149">
        <v>6</v>
      </c>
      <c r="P149">
        <v>3</v>
      </c>
      <c r="Q149">
        <v>1</v>
      </c>
      <c r="R149">
        <v>1</v>
      </c>
      <c r="S149">
        <v>1</v>
      </c>
      <c r="T149">
        <v>2</v>
      </c>
      <c r="U149">
        <v>1</v>
      </c>
      <c r="V149">
        <v>4</v>
      </c>
      <c r="W149">
        <v>2</v>
      </c>
    </row>
    <row r="150" spans="1:23" x14ac:dyDescent="0.3">
      <c r="A150" s="9"/>
      <c r="B150" t="s">
        <v>156</v>
      </c>
      <c r="C150" s="11" t="s">
        <v>2</v>
      </c>
      <c r="D150" s="11" t="s">
        <v>2</v>
      </c>
      <c r="E150" s="11" t="s">
        <v>2</v>
      </c>
      <c r="F150" s="11" t="s">
        <v>2</v>
      </c>
      <c r="G150" s="11" t="s">
        <v>2</v>
      </c>
      <c r="H150" s="11" t="s">
        <v>2</v>
      </c>
      <c r="I150" s="11" t="s">
        <v>2</v>
      </c>
      <c r="J150" s="11" t="s">
        <v>2</v>
      </c>
      <c r="K150" s="11" t="s">
        <v>2</v>
      </c>
      <c r="L150" s="11" t="s">
        <v>2</v>
      </c>
      <c r="M150" s="11" t="s">
        <v>2</v>
      </c>
      <c r="N150" s="11" t="s">
        <v>2</v>
      </c>
      <c r="O150" s="11" t="s">
        <v>2</v>
      </c>
      <c r="P150" s="11" t="s">
        <v>2</v>
      </c>
      <c r="Q150" s="11" t="s">
        <v>2</v>
      </c>
      <c r="R150" s="11" t="s">
        <v>2</v>
      </c>
      <c r="S150" s="11" t="s">
        <v>2</v>
      </c>
      <c r="T150" s="11" t="s">
        <v>2</v>
      </c>
      <c r="U150" s="11" t="s">
        <v>2</v>
      </c>
      <c r="V150" s="11" t="s">
        <v>2</v>
      </c>
      <c r="W150">
        <v>2</v>
      </c>
    </row>
    <row r="151" spans="1:23" x14ac:dyDescent="0.3">
      <c r="B151" t="s">
        <v>114</v>
      </c>
      <c r="C151" s="6" t="s">
        <v>17</v>
      </c>
      <c r="D151" s="6" t="s">
        <v>17</v>
      </c>
      <c r="E151" s="6" t="s">
        <v>17</v>
      </c>
      <c r="F151" s="6" t="s">
        <v>17</v>
      </c>
      <c r="G151" s="6" t="s">
        <v>17</v>
      </c>
      <c r="H151" s="6" t="s">
        <v>17</v>
      </c>
      <c r="I151" s="6" t="s">
        <v>17</v>
      </c>
      <c r="J151" s="6" t="s">
        <v>17</v>
      </c>
      <c r="K151" s="6">
        <v>5</v>
      </c>
      <c r="L151">
        <v>6</v>
      </c>
      <c r="M151">
        <v>6</v>
      </c>
      <c r="N151" s="6">
        <v>5</v>
      </c>
      <c r="O151">
        <v>4</v>
      </c>
      <c r="P151">
        <v>4</v>
      </c>
      <c r="Q151">
        <v>5</v>
      </c>
      <c r="R151">
        <v>5</v>
      </c>
      <c r="S151">
        <v>2</v>
      </c>
      <c r="T151">
        <v>3</v>
      </c>
      <c r="U151">
        <v>2</v>
      </c>
      <c r="V151">
        <v>1</v>
      </c>
      <c r="W151">
        <v>1</v>
      </c>
    </row>
    <row r="152" spans="1:23" x14ac:dyDescent="0.3">
      <c r="A152" s="7" t="s">
        <v>115</v>
      </c>
      <c r="B152" s="7"/>
      <c r="C152" s="8" t="s">
        <v>17</v>
      </c>
      <c r="D152" s="8" t="s">
        <v>17</v>
      </c>
      <c r="E152" s="8" t="s">
        <v>17</v>
      </c>
      <c r="F152" s="8" t="s">
        <v>17</v>
      </c>
      <c r="G152" s="8" t="s">
        <v>17</v>
      </c>
      <c r="H152" s="8" t="s">
        <v>17</v>
      </c>
      <c r="I152" s="8" t="s">
        <v>17</v>
      </c>
      <c r="J152" s="8" t="s">
        <v>17</v>
      </c>
      <c r="K152" s="8">
        <f>SUM(K153:K154)</f>
        <v>9</v>
      </c>
      <c r="L152" s="8">
        <f t="shared" ref="L152:W152" si="53">SUM(L153:L154)</f>
        <v>9</v>
      </c>
      <c r="M152" s="8">
        <f t="shared" si="53"/>
        <v>8</v>
      </c>
      <c r="N152" s="8">
        <f t="shared" si="53"/>
        <v>9</v>
      </c>
      <c r="O152" s="8">
        <f t="shared" si="53"/>
        <v>0</v>
      </c>
      <c r="P152" s="8">
        <f t="shared" si="53"/>
        <v>0</v>
      </c>
      <c r="Q152" s="8">
        <f t="shared" si="53"/>
        <v>0</v>
      </c>
      <c r="R152" s="8">
        <f t="shared" si="53"/>
        <v>0</v>
      </c>
      <c r="S152" s="8">
        <f t="shared" si="53"/>
        <v>0</v>
      </c>
      <c r="T152" s="8">
        <f t="shared" si="53"/>
        <v>0</v>
      </c>
      <c r="U152" s="8">
        <f t="shared" si="53"/>
        <v>0</v>
      </c>
      <c r="V152" s="8">
        <f t="shared" si="53"/>
        <v>0</v>
      </c>
      <c r="W152" s="8">
        <f t="shared" si="53"/>
        <v>0</v>
      </c>
    </row>
    <row r="153" spans="1:23" x14ac:dyDescent="0.3">
      <c r="A153" s="9"/>
      <c r="B153" t="s">
        <v>116</v>
      </c>
      <c r="C153" s="6" t="s">
        <v>17</v>
      </c>
      <c r="D153" s="6" t="s">
        <v>17</v>
      </c>
      <c r="E153" s="6" t="s">
        <v>17</v>
      </c>
      <c r="F153" s="6" t="s">
        <v>17</v>
      </c>
      <c r="G153" s="6" t="s">
        <v>17</v>
      </c>
      <c r="H153" s="6" t="s">
        <v>17</v>
      </c>
      <c r="I153" s="6" t="s">
        <v>17</v>
      </c>
      <c r="J153" s="6" t="s">
        <v>17</v>
      </c>
      <c r="K153" s="6">
        <v>4</v>
      </c>
      <c r="L153" s="6">
        <v>2</v>
      </c>
      <c r="M153" s="6">
        <v>2</v>
      </c>
      <c r="N153">
        <v>0</v>
      </c>
      <c r="O153" s="6" t="s">
        <v>17</v>
      </c>
      <c r="P153" s="6" t="s">
        <v>17</v>
      </c>
      <c r="Q153" s="6" t="s">
        <v>17</v>
      </c>
      <c r="R153" s="6" t="s">
        <v>17</v>
      </c>
      <c r="S153" s="6" t="s">
        <v>17</v>
      </c>
      <c r="T153" s="6" t="s">
        <v>17</v>
      </c>
      <c r="U153" s="6" t="s">
        <v>17</v>
      </c>
      <c r="V153" s="6" t="s">
        <v>17</v>
      </c>
      <c r="W153" s="6" t="s">
        <v>17</v>
      </c>
    </row>
    <row r="154" spans="1:23" x14ac:dyDescent="0.3">
      <c r="B154" t="s">
        <v>117</v>
      </c>
      <c r="C154" s="6" t="s">
        <v>17</v>
      </c>
      <c r="D154" s="6" t="s">
        <v>17</v>
      </c>
      <c r="E154" s="6" t="s">
        <v>17</v>
      </c>
      <c r="F154" s="6" t="s">
        <v>17</v>
      </c>
      <c r="G154" s="6" t="s">
        <v>17</v>
      </c>
      <c r="H154" s="6" t="s">
        <v>17</v>
      </c>
      <c r="I154" s="6" t="s">
        <v>17</v>
      </c>
      <c r="J154" s="6" t="s">
        <v>17</v>
      </c>
      <c r="K154" s="6">
        <v>5</v>
      </c>
      <c r="L154">
        <v>7</v>
      </c>
      <c r="M154" s="6">
        <v>6</v>
      </c>
      <c r="N154">
        <v>9</v>
      </c>
      <c r="O154" s="6" t="s">
        <v>17</v>
      </c>
      <c r="P154" s="6" t="s">
        <v>17</v>
      </c>
      <c r="Q154" s="6" t="s">
        <v>17</v>
      </c>
      <c r="R154" s="6" t="s">
        <v>17</v>
      </c>
      <c r="S154" s="6" t="s">
        <v>17</v>
      </c>
      <c r="T154" s="6" t="s">
        <v>17</v>
      </c>
      <c r="U154" s="6" t="s">
        <v>17</v>
      </c>
      <c r="V154" s="6" t="s">
        <v>17</v>
      </c>
      <c r="W154" s="6" t="s">
        <v>17</v>
      </c>
    </row>
    <row r="155" spans="1:23" x14ac:dyDescent="0.3">
      <c r="F155" s="6"/>
      <c r="G155" s="6"/>
      <c r="H155" s="6"/>
      <c r="I155" s="6"/>
      <c r="J155" s="6"/>
      <c r="K155" s="6"/>
    </row>
    <row r="156" spans="1:23" x14ac:dyDescent="0.3">
      <c r="A156" s="12" t="s">
        <v>118</v>
      </c>
      <c r="B156" s="12"/>
      <c r="C156" s="1">
        <f>C3+C7+C11+C19+C23+C30+C34+C47+C53+C60+C70+C72+C74+C86+C94+C97+C111+C116+C120+C132+C135+C145</f>
        <v>1308</v>
      </c>
      <c r="D156" s="1">
        <f>D3+D7+D11+D19+D23+D30+D34+D47+D53+D60+D70+D72+D74+D86+D94+D97+D111+D116+D120+D132+D135+D145</f>
        <v>2051</v>
      </c>
      <c r="E156" s="1">
        <f>E3+E7+E11+E19+E23+E30+E34+E47+E53+E60+E70+E72+E74+E86+E94+E97+E111+E116+E120+E132+E135+E145</f>
        <v>2465</v>
      </c>
      <c r="F156" s="1">
        <f>F3+F7+F11+F23+F30+F34+F53+F60+F70+F72+F74+F86+F94+F97+F111+F116+F120+F132+F135+F145</f>
        <v>2755</v>
      </c>
      <c r="G156" s="1">
        <f>G3+G7+G11+G23+G30+G34+G53+G60+G70+G72+G74+G86+G94+G97+G111+G116+G120+G132+G135+G145</f>
        <v>2675</v>
      </c>
      <c r="H156" s="1">
        <f>H3+H7+H11+H23+H30+H34+H53+H60+H70+H72+H74+H86+H94+H97+H111+H116+H120+H132+H135+H145</f>
        <v>2119</v>
      </c>
      <c r="I156" s="1">
        <f>I3+I7+I11+I23+I30+I34+I53+I60+I70+I72+I74+I86+I94+I97+I111+I116+I120+I132+I135+I145</f>
        <v>977</v>
      </c>
      <c r="J156" s="1">
        <f>J3+J7+J11+J23+J30+J34+J53+J60+J70+J72+J74+J86+J94+J97+J111+J116+J120+J132+J135+J145</f>
        <v>912</v>
      </c>
      <c r="K156" s="1">
        <f>K3+K7+K11+K23+K30+K34+K39+K53+K60+K65+K70+K72+K74+K86+K94+K97+K111+K116+K120+K132+K135+K145+K147+K152</f>
        <v>1207</v>
      </c>
      <c r="L156" s="1">
        <f>L3+L5+L7+L11+L23+L30+L34+L39+L53+L60+L62+L65+L70+L72+L74+L86+L94+L97+L111+L116+L118+L120+L132+L135+L145+L147+L152</f>
        <v>1072</v>
      </c>
      <c r="M156" s="1">
        <f>M3+M5+M7+M11+M23+M30+M34+M39+M53+M60+M62+M65+M70+M72+M74+M86+M94+M97+M111+M116+M118+M120+M122+M132+M135+M145+M147+M152</f>
        <v>1282</v>
      </c>
      <c r="N156" s="1">
        <f>N3+N5+N7+N11+N23+N30+N34+N39+N53+N60+N62+N65+N70+N72+N74+N86+N94+N97+N111+N116+N118+N120+N122+N132+N135+N145+N147+N152</f>
        <v>1378</v>
      </c>
      <c r="O156" s="1">
        <f>O3+O5+O7+O11+O23+O30+O34+O39+O53+O60+O62+O65+O70+O72+O74+O86+O94+O97+O111+O116+O118+O120+O122+O132+O135+O145+O147+O152</f>
        <v>1265</v>
      </c>
      <c r="P156" s="1">
        <f>P3+P5+P7+P11+P23+P30+P34+P39+P53+P60+P62+P65+P70+P72+P74+P86+P94+P97+P111+P116+P118+P120+P122+P132+P135+P145+P147+P152</f>
        <v>1155</v>
      </c>
      <c r="Q156" s="1">
        <f>Q3+Q5+Q7+Q11+Q23+Q30+Q34+Q39+Q53+Q60+Q62+Q65+Q70+Q72+Q74+Q86+Q94+Q97+Q111+Q116+Q118+Q120+Q122+Q132+Q135+Q145+Q147+Q152</f>
        <v>1218</v>
      </c>
      <c r="R156" s="1">
        <f t="shared" ref="R156:W156" si="54">R3+R5+R7+R11+R23+R30+R34+R39+R53+R60+R62+R65+R68+R70+R72+R74+R86+R94+R97+R111+R116+R118+R120+R122+R132+R135+R145+R147+R152</f>
        <v>1303</v>
      </c>
      <c r="S156" s="1">
        <f t="shared" si="54"/>
        <v>1521</v>
      </c>
      <c r="T156" s="1">
        <f t="shared" si="54"/>
        <v>1442</v>
      </c>
      <c r="U156" s="1">
        <f t="shared" si="54"/>
        <v>1577</v>
      </c>
      <c r="V156" s="1">
        <f t="shared" si="54"/>
        <v>1715</v>
      </c>
      <c r="W156" s="1">
        <f t="shared" si="54"/>
        <v>1909</v>
      </c>
    </row>
    <row r="157" spans="1:23" x14ac:dyDescent="0.3">
      <c r="B157" t="s">
        <v>119</v>
      </c>
      <c r="C157" s="2">
        <v>0.08</v>
      </c>
      <c r="D157" s="2">
        <v>0.08</v>
      </c>
      <c r="E157" s="2">
        <f t="shared" ref="E157" si="55">(E156-D156)/D156</f>
        <v>0.20185275475377865</v>
      </c>
      <c r="F157" s="2">
        <f t="shared" ref="F157" si="56">(F156-E156)/E156</f>
        <v>0.11764705882352941</v>
      </c>
      <c r="G157" s="2">
        <f t="shared" ref="G157:J157" si="57">(G156-F156)/F156</f>
        <v>-2.9038112522686024E-2</v>
      </c>
      <c r="H157" s="2">
        <f t="shared" si="57"/>
        <v>-0.20785046728971962</v>
      </c>
      <c r="I157" s="2">
        <f t="shared" si="57"/>
        <v>-0.53893345917885793</v>
      </c>
      <c r="J157" s="2">
        <f t="shared" si="57"/>
        <v>-6.6530194472876156E-2</v>
      </c>
      <c r="K157" s="2" t="s">
        <v>17</v>
      </c>
      <c r="L157" s="2">
        <f>(L156-K156)/K156</f>
        <v>-0.11184755592377796</v>
      </c>
      <c r="M157" s="2" t="s">
        <v>17</v>
      </c>
      <c r="N157" s="2">
        <f t="shared" ref="N157:S157" si="58">(N156-M156)/M156</f>
        <v>7.4882995319812795E-2</v>
      </c>
      <c r="O157" s="2">
        <f t="shared" si="58"/>
        <v>-8.2002902757619733E-2</v>
      </c>
      <c r="P157" s="2">
        <f t="shared" si="58"/>
        <v>-8.6956521739130432E-2</v>
      </c>
      <c r="Q157" s="3">
        <f t="shared" si="58"/>
        <v>5.4545454545454543E-2</v>
      </c>
      <c r="R157" s="3">
        <f t="shared" si="58"/>
        <v>6.9786535303776681E-2</v>
      </c>
      <c r="S157" s="3">
        <f t="shared" si="58"/>
        <v>0.16730621642363777</v>
      </c>
      <c r="T157" s="3">
        <f t="shared" ref="T157" si="59">(T156-S156)/S156</f>
        <v>-5.1939513477975013E-2</v>
      </c>
      <c r="U157" s="3">
        <f t="shared" ref="U157:W157" si="60">(U156-T156)/T156</f>
        <v>9.361997226074896E-2</v>
      </c>
      <c r="V157" s="3">
        <f t="shared" si="60"/>
        <v>8.7507926442612557E-2</v>
      </c>
      <c r="W157" s="3">
        <f t="shared" si="60"/>
        <v>0.1131195335276968</v>
      </c>
    </row>
    <row r="158" spans="1:23" x14ac:dyDescent="0.3">
      <c r="A158" s="9" t="s">
        <v>120</v>
      </c>
      <c r="B158" s="9"/>
      <c r="C158" s="9"/>
      <c r="D158" s="9">
        <v>692</v>
      </c>
      <c r="E158" s="9">
        <v>805</v>
      </c>
      <c r="F158" s="4">
        <v>857.298</v>
      </c>
      <c r="G158" s="4">
        <v>897.4</v>
      </c>
      <c r="H158" s="4">
        <v>945.11400000000003</v>
      </c>
      <c r="I158" s="4">
        <v>442.46699999999998</v>
      </c>
      <c r="J158" s="4">
        <v>415.28199999999998</v>
      </c>
      <c r="K158" s="4">
        <v>441.11011400000001</v>
      </c>
      <c r="L158" s="4">
        <v>427.79055899999997</v>
      </c>
      <c r="M158" s="4">
        <v>571.32799999999997</v>
      </c>
      <c r="N158" s="4">
        <v>634.50591799999995</v>
      </c>
      <c r="O158" s="4">
        <v>600.85072200000002</v>
      </c>
      <c r="P158" s="4">
        <v>630.84297000000004</v>
      </c>
      <c r="Q158" s="13">
        <v>595.74606000000006</v>
      </c>
      <c r="R158" s="13">
        <v>641.82878500000004</v>
      </c>
      <c r="S158" s="13">
        <v>772.42363499999999</v>
      </c>
      <c r="T158" s="13">
        <v>735.43799999999999</v>
      </c>
      <c r="U158" s="13">
        <v>836.55</v>
      </c>
      <c r="V158" s="13">
        <v>976.57235600000001</v>
      </c>
      <c r="W158" s="13">
        <v>1175</v>
      </c>
    </row>
    <row r="159" spans="1:23" x14ac:dyDescent="0.3">
      <c r="A159" s="14"/>
      <c r="B159" s="14" t="s">
        <v>119</v>
      </c>
      <c r="C159" s="14"/>
      <c r="D159" s="5">
        <v>0.27</v>
      </c>
      <c r="E159" s="5">
        <v>4.677719999346782E-2</v>
      </c>
      <c r="F159" s="5">
        <v>4.677719999346782E-2</v>
      </c>
      <c r="G159" s="5">
        <v>4.677719999346782E-2</v>
      </c>
      <c r="H159" s="5">
        <v>5.3169155337642139E-2</v>
      </c>
      <c r="I159" s="5">
        <v>-0.53054657956606288</v>
      </c>
      <c r="J159" s="5">
        <v>-7.6635105378341062E-2</v>
      </c>
      <c r="K159" s="5" t="s">
        <v>17</v>
      </c>
      <c r="L159" s="5">
        <f>(L158-K158)/K158</f>
        <v>-3.0195532991111686E-2</v>
      </c>
      <c r="M159" s="5" t="s">
        <v>17</v>
      </c>
      <c r="N159" s="5">
        <f t="shared" ref="N159:S159" si="61">(N158-M158)/M158</f>
        <v>0.11058081872409541</v>
      </c>
      <c r="O159" s="5">
        <f t="shared" si="61"/>
        <v>-5.3041579353716818E-2</v>
      </c>
      <c r="P159" s="5">
        <f t="shared" si="61"/>
        <v>4.991630516839092E-2</v>
      </c>
      <c r="Q159" s="15">
        <f t="shared" si="61"/>
        <v>-5.563493875504387E-2</v>
      </c>
      <c r="R159" s="15">
        <f t="shared" si="61"/>
        <v>7.7352966463596878E-2</v>
      </c>
      <c r="S159" s="15">
        <f t="shared" si="61"/>
        <v>0.20347303370010111</v>
      </c>
      <c r="T159" s="15">
        <f t="shared" ref="T159" si="62">(T158-S158)/S158</f>
        <v>-4.7882578062231361E-2</v>
      </c>
      <c r="U159" s="15">
        <f t="shared" ref="U159:W159" si="63">(U158-T158)/T158</f>
        <v>0.13748541685363003</v>
      </c>
      <c r="V159" s="15">
        <f t="shared" si="63"/>
        <v>0.16738073755304533</v>
      </c>
      <c r="W159" s="15">
        <f t="shared" si="63"/>
        <v>0.20318785677361523</v>
      </c>
    </row>
    <row r="160" spans="1:23" x14ac:dyDescent="0.3">
      <c r="F160" s="2"/>
      <c r="G160" s="2"/>
      <c r="H160" s="2"/>
      <c r="I160" s="2"/>
      <c r="J160" s="2"/>
      <c r="K160" s="2"/>
      <c r="L160" s="2"/>
      <c r="M160" s="6"/>
      <c r="P160" s="6"/>
      <c r="Q160" s="6"/>
      <c r="W160" s="6" t="s">
        <v>121</v>
      </c>
    </row>
    <row r="161" spans="1:12" x14ac:dyDescent="0.3">
      <c r="A161" s="16" t="s">
        <v>122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5" spans="1:12" x14ac:dyDescent="0.3">
      <c r="A165" s="17" t="s">
        <v>160</v>
      </c>
    </row>
  </sheetData>
  <mergeCells count="1">
    <mergeCell ref="A161:L16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Hennig, Jens</dc:creator>
  <cp:lastModifiedBy>Hennig, Jens</cp:lastModifiedBy>
  <dcterms:created xsi:type="dcterms:W3CDTF">2015-06-05T18:17:20Z</dcterms:created>
  <dcterms:modified xsi:type="dcterms:W3CDTF">2024-08-12T20:11:44Z</dcterms:modified>
</cp:coreProperties>
</file>